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545" yWindow="1620" windowWidth="25770" windowHeight="12840" activeTab="1"/>
  </bookViews>
  <sheets>
    <sheet name="Reserves Plot Data" sheetId="1" r:id="rId1"/>
    <sheet name="Total Res Pie" sheetId="8" r:id="rId2"/>
  </sheets>
  <definedNames>
    <definedName name="Field_Reserves_by_Field_Class">#REF!</definedName>
  </definedNames>
  <calcPr calcId="145621"/>
</workbook>
</file>

<file path=xl/calcChain.xml><?xml version="1.0" encoding="utf-8"?>
<calcChain xmlns="http://schemas.openxmlformats.org/spreadsheetml/2006/main">
  <c r="D14" i="1" l="1"/>
  <c r="B13" i="1"/>
  <c r="B8" i="1"/>
  <c r="C8" i="1"/>
  <c r="D8" i="1"/>
  <c r="B9" i="1"/>
  <c r="C9" i="1"/>
  <c r="D9" i="1"/>
  <c r="C13" i="1"/>
  <c r="C14" i="1"/>
  <c r="B14" i="1"/>
  <c r="B15" i="1" l="1"/>
  <c r="C15" i="1"/>
  <c r="C10" i="1"/>
  <c r="B10" i="1"/>
  <c r="I14" i="1"/>
  <c r="D10" i="1"/>
  <c r="D13" i="1"/>
  <c r="D15" i="1" s="1"/>
  <c r="I13" i="1"/>
  <c r="D11" i="1" l="1"/>
  <c r="H11" i="1"/>
  <c r="I15" i="1"/>
  <c r="C11" i="1"/>
  <c r="I11" i="1" l="1"/>
</calcChain>
</file>

<file path=xl/sharedStrings.xml><?xml version="1.0" encoding="utf-8"?>
<sst xmlns="http://schemas.openxmlformats.org/spreadsheetml/2006/main" count="18" uniqueCount="16">
  <si>
    <t>Reported</t>
  </si>
  <si>
    <t>Not Reported</t>
  </si>
  <si>
    <t>RESERVES</t>
  </si>
  <si>
    <t>Cumulative Production</t>
  </si>
  <si>
    <t>Resources in all Fields</t>
  </si>
  <si>
    <t>TOTAL</t>
  </si>
  <si>
    <t>OIL  (Bbbl)</t>
  </si>
  <si>
    <t>GAS  (Tcf)</t>
  </si>
  <si>
    <t>BOE (Bbbl)</t>
  </si>
  <si>
    <t>GAS  (BBOE)</t>
  </si>
  <si>
    <t>OIL %</t>
  </si>
  <si>
    <t>GAS %</t>
  </si>
  <si>
    <t>Resources  Not Presented (RESC reservoirs)*</t>
  </si>
  <si>
    <t>Contingent Resources</t>
  </si>
  <si>
    <t>Original Reserves</t>
  </si>
  <si>
    <t>Reserves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</si>
</sst>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indexed="17"/>
      <name val="Arial"/>
      <family val="2"/>
    </font>
    <font>
      <sz val="10"/>
      <name val="Arial"/>
      <family val="2"/>
    </font>
    <font>
      <b/>
      <sz val="10"/>
      <color rgb="FF00863D"/>
      <name val="Arial"/>
      <family val="2"/>
    </font>
    <font>
      <b/>
      <sz val="10"/>
      <color rgb="FF008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599963377788628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right"/>
    </xf>
    <xf numFmtId="9" fontId="1" fillId="0" borderId="0" xfId="1"/>
    <xf numFmtId="0" fontId="3" fillId="0" borderId="0" xfId="0" applyFont="1"/>
    <xf numFmtId="2" fontId="1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5" fillId="0" borderId="0" xfId="0" applyNumberFormat="1" applyFont="1"/>
    <xf numFmtId="0" fontId="3" fillId="0" borderId="0" xfId="0" applyFont="1" applyAlignment="1">
      <alignment horizontal="center"/>
    </xf>
    <xf numFmtId="2" fontId="6" fillId="0" borderId="0" xfId="0" applyNumberFormat="1" applyFont="1"/>
    <xf numFmtId="0" fontId="3" fillId="5" borderId="1" xfId="0" applyFont="1" applyFill="1" applyBorder="1" applyAlignment="1">
      <alignment horizontal="center" vertical="center" wrapText="1"/>
    </xf>
    <xf numFmtId="1" fontId="0" fillId="0" borderId="0" xfId="0" applyNumberFormat="1"/>
    <xf numFmtId="9" fontId="1" fillId="0" borderId="0" xfId="1" applyNumberFormat="1"/>
    <xf numFmtId="9" fontId="1" fillId="0" borderId="0" xfId="1" applyNumberFormat="1" applyFont="1"/>
    <xf numFmtId="2" fontId="7" fillId="0" borderId="0" xfId="0" applyNumberFormat="1" applyFont="1"/>
    <xf numFmtId="4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8000"/>
      <color rgb="FF60943C"/>
      <color rgb="FF6B8537"/>
      <color rgb="FF91C56D"/>
      <color rgb="FFB9DAA2"/>
      <color rgb="FF91C46E"/>
      <color rgb="FFC198E0"/>
      <color rgb="FFA162D0"/>
      <color rgb="FFFFFF66"/>
      <color rgb="FF03187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60"/>
      <c:rotY val="1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458020797538089"/>
          <c:y val="2.8224511543714102E-2"/>
          <c:w val="0.56645880033946416"/>
          <c:h val="0.7479954326454098"/>
        </c:manualLayout>
      </c:layout>
      <c:pie3D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explosion val="25"/>
          <c:dPt>
            <c:idx val="0"/>
            <c:bubble3D val="0"/>
            <c:spPr>
              <a:solidFill>
                <a:srgbClr val="FFFF66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rgbClr val="C198E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rgbClr val="60943C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91C56D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0.1616721226153672"/>
                  <c:y val="-0.1473049639423134"/>
                </c:manualLayout>
              </c:layout>
              <c:spPr>
                <a:noFill/>
              </c:spPr>
              <c:txPr>
                <a:bodyPr/>
                <a:lstStyle/>
                <a:p>
                  <a:pPr>
                    <a:defRPr sz="1500" b="1" i="0" baseline="0">
                      <a:latin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/>
              <c:txPr>
                <a:bodyPr/>
                <a:lstStyle/>
                <a:p>
                  <a:pPr>
                    <a:defRPr sz="1500" b="1" i="0" baseline="0">
                      <a:latin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015048652888893E-3"/>
                  <c:y val="-3.7457900215583324E-2"/>
                </c:manualLayout>
              </c:layout>
              <c:tx>
                <c:rich>
                  <a:bodyPr/>
                  <a:lstStyle/>
                  <a:p>
                    <a:pPr>
                      <a:defRPr sz="1500" b="1" i="0" baseline="0">
                        <a:latin typeface="Arial" panose="020B0604020202020204" pitchFamily="34" charset="0"/>
                      </a:defRPr>
                    </a:pPr>
                    <a:r>
                      <a:rPr lang="en-US"/>
                      <a:t>11%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/>
              <c:txPr>
                <a:bodyPr/>
                <a:lstStyle/>
                <a:p>
                  <a:pPr>
                    <a:defRPr sz="1500" b="1" i="0" baseline="0">
                      <a:latin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400" baseline="0">
                    <a:latin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('Reserves Plot Data'!$C$3:$D$3,'Reserves Plot Data'!$H$3)</c:f>
              <c:strCache>
                <c:ptCount val="3"/>
                <c:pt idx="0">
                  <c:v>Cumulative Production</c:v>
                </c:pt>
                <c:pt idx="1">
                  <c:v>Reserves</c:v>
                </c:pt>
                <c:pt idx="2">
                  <c:v>Contingent Resources</c:v>
                </c:pt>
              </c:strCache>
            </c:strRef>
          </c:cat>
          <c:val>
            <c:numRef>
              <c:f>('Reserves Plot Data'!$C$11:$D$11,'Reserves Plot Data'!$H$11)</c:f>
              <c:numCache>
                <c:formatCode>0%</c:formatCode>
                <c:ptCount val="3"/>
                <c:pt idx="0">
                  <c:v>0.80065291993139398</c:v>
                </c:pt>
                <c:pt idx="1">
                  <c:v>9.3474459557890091E-2</c:v>
                </c:pt>
                <c:pt idx="2">
                  <c:v>0.10587262051071601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269467956587567"/>
          <c:y val="0.71739755399207772"/>
          <c:w val="0.3940341187639359"/>
          <c:h val="0.14779715202255581"/>
        </c:manualLayout>
      </c:layout>
      <c:overlay val="0"/>
      <c:spPr>
        <a:ln w="0" cmpd="sng">
          <a:solidFill>
            <a:schemeClr val="tx1"/>
          </a:solidFill>
        </a:ln>
      </c:spPr>
      <c:txPr>
        <a:bodyPr/>
        <a:lstStyle/>
        <a:p>
          <a:pPr rtl="0">
            <a:defRPr sz="1200" b="1" i="0" baseline="0">
              <a:latin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0" workbookViewId="0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0.02494</cdr:x>
      <cdr:y>0.24742</cdr:y>
    </cdr:from>
    <cdr:to>
      <cdr:x>0.18658</cdr:x>
      <cdr:y>0.35567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6476" y="1558637"/>
          <a:ext cx="1403205" cy="68190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>
          <a:noAutofit/>
        </a:bodyPr>
        <a:lstStyle xmlns:a="http://schemas.openxmlformats.org/drawingml/2006/main"/>
        <a:p xmlns:a="http://schemas.openxmlformats.org/drawingml/2006/main">
          <a:r>
            <a:rPr lang="en-US" sz="1500" b="1" i="0" baseline="0">
              <a:latin typeface="Arial" panose="020B0604020202020204" pitchFamily="34" charset="0"/>
            </a:rPr>
            <a:t>50.56 (BBOE)</a:t>
          </a:r>
          <a:endParaRPr lang="en-US" sz="1300" b="0" i="0" baseline="0">
            <a:latin typeface="Arial" panose="020B0604020202020204" pitchFamily="34" charset="0"/>
          </a:endParaRPr>
        </a:p>
        <a:p xmlns:a="http://schemas.openxmlformats.org/drawingml/2006/main">
          <a:r>
            <a:rPr lang="en-US" sz="1200" b="0" i="0" baseline="0">
              <a:latin typeface="Arial" panose="020B0604020202020204" pitchFamily="34" charset="0"/>
            </a:rPr>
            <a:t>18.06 Bbbl - Oil</a:t>
          </a:r>
        </a:p>
        <a:p xmlns:a="http://schemas.openxmlformats.org/drawingml/2006/main">
          <a:r>
            <a:rPr lang="en-US" sz="1200" b="0" i="0" baseline="0">
              <a:latin typeface="Arial" panose="020B0604020202020204" pitchFamily="34" charset="0"/>
            </a:rPr>
            <a:t>182.6 Tcf - Gas</a:t>
          </a:r>
        </a:p>
        <a:p xmlns:a="http://schemas.openxmlformats.org/drawingml/2006/main">
          <a:endParaRPr lang="en-US" sz="1500" b="1" i="0" baseline="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0.83167</cdr:x>
      <cdr:y>0.09966</cdr:y>
    </cdr:from>
    <cdr:to>
      <cdr:x>0.93701</cdr:x>
      <cdr:y>0.24481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7219517" y="62778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0.80424</cdr:x>
      <cdr:y>0.0945</cdr:y>
    </cdr:from>
    <cdr:to>
      <cdr:x>0.90958</cdr:x>
      <cdr:y>0.23966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981392" y="59531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0.85411</cdr:x>
      <cdr:y>0.09966</cdr:y>
    </cdr:from>
    <cdr:to>
      <cdr:x>1</cdr:x>
      <cdr:y>0.24481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7414347" y="627784"/>
          <a:ext cx="1266392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0.798</cdr:x>
      <cdr:y>0.02749</cdr:y>
    </cdr:from>
    <cdr:to>
      <cdr:x>0.94888</cdr:x>
      <cdr:y>0.13574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6927272" y="173182"/>
          <a:ext cx="1309687" cy="68190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500" b="1" i="0" baseline="0">
              <a:latin typeface="Arial" panose="020B0604020202020204" pitchFamily="34" charset="0"/>
            </a:rPr>
            <a:t>5.90 (BBOE)</a:t>
          </a:r>
        </a:p>
        <a:p xmlns:a="http://schemas.openxmlformats.org/drawingml/2006/main">
          <a:r>
            <a:rPr lang="en-US" sz="1200" b="0" i="0" baseline="0">
              <a:latin typeface="Arial" panose="020B0604020202020204" pitchFamily="34" charset="0"/>
            </a:rPr>
            <a:t>4.05 Bbbl - Oil</a:t>
          </a:r>
        </a:p>
        <a:p xmlns:a="http://schemas.openxmlformats.org/drawingml/2006/main">
          <a:r>
            <a:rPr lang="en-US" sz="1200" b="0" i="0" baseline="0">
              <a:latin typeface="Arial" panose="020B0604020202020204" pitchFamily="34" charset="0"/>
            </a:rPr>
            <a:t>10.4 Tcf - Gas</a:t>
          </a:r>
        </a:p>
      </cdr:txBody>
    </cdr:sp>
  </cdr:relSizeAnchor>
  <cdr:relSizeAnchor xmlns:cdr="http://schemas.openxmlformats.org/drawingml/2006/chartDrawing">
    <cdr:from>
      <cdr:x>0.81408</cdr:x>
      <cdr:y>0.51203</cdr:y>
    </cdr:from>
    <cdr:to>
      <cdr:x>0.9662</cdr:x>
      <cdr:y>0.62199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057370" y="3223118"/>
          <a:ext cx="1318748" cy="6921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500" b="1" i="0" baseline="0">
              <a:latin typeface="Arial" panose="020B0604020202020204" pitchFamily="34" charset="0"/>
            </a:rPr>
            <a:t>6.50 (BBOE)</a:t>
          </a:r>
        </a:p>
        <a:p xmlns:a="http://schemas.openxmlformats.org/drawingml/2006/main">
          <a:r>
            <a:rPr lang="en-US" sz="1200" baseline="0">
              <a:latin typeface="Arial" panose="020B0604020202020204" pitchFamily="34" charset="0"/>
            </a:rPr>
            <a:t>4.61 Bbbl - Oil</a:t>
          </a:r>
        </a:p>
        <a:p xmlns:a="http://schemas.openxmlformats.org/drawingml/2006/main">
          <a:r>
            <a:rPr lang="en-US" sz="1200" baseline="0">
              <a:latin typeface="Arial" panose="020B0604020202020204" pitchFamily="34" charset="0"/>
            </a:rPr>
            <a:t>11.7 Tcf - Gas</a:t>
          </a:r>
        </a:p>
      </cdr:txBody>
    </cdr:sp>
  </cdr:relSizeAnchor>
  <cdr:relSizeAnchor xmlns:cdr="http://schemas.openxmlformats.org/drawingml/2006/chartDrawing">
    <cdr:from>
      <cdr:x>0.17706</cdr:x>
      <cdr:y>0.31787</cdr:y>
    </cdr:from>
    <cdr:to>
      <cdr:x>0.21446</cdr:x>
      <cdr:y>0.32818</cdr:y>
    </cdr:to>
    <cdr:cxnSp macro="">
      <cdr:nvCxnSpPr>
        <cdr:cNvPr id="15" name="Straight Connector 14"/>
        <cdr:cNvCxnSpPr/>
      </cdr:nvCxnSpPr>
      <cdr:spPr bwMode="auto">
        <a:xfrm xmlns:a="http://schemas.openxmlformats.org/drawingml/2006/main">
          <a:off x="1536989" y="2002415"/>
          <a:ext cx="324716" cy="6494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0.798</cdr:x>
      <cdr:y>0.13574</cdr:y>
    </cdr:from>
    <cdr:to>
      <cdr:x>0.90334</cdr:x>
      <cdr:y>0.28089</cdr:y>
    </cdr:to>
    <cdr:cxnSp macro="">
      <cdr:nvCxnSpPr>
        <cdr:cNvPr id="17" name="Straight Connector 16"/>
        <cdr:cNvCxnSpPr/>
      </cdr:nvCxnSpPr>
      <cdr:spPr bwMode="auto">
        <a:xfrm xmlns:a="http://schemas.openxmlformats.org/drawingml/2006/main">
          <a:off x="6927273" y="855085"/>
          <a:ext cx="914400" cy="9144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0.04239</cdr:x>
      <cdr:y>0.05842</cdr:y>
    </cdr:from>
    <cdr:to>
      <cdr:x>0.11097</cdr:x>
      <cdr:y>0.14089</cdr:y>
    </cdr:to>
    <cdr:cxnSp macro="">
      <cdr:nvCxnSpPr>
        <cdr:cNvPr id="19" name="Straight Connector 18"/>
        <cdr:cNvCxnSpPr/>
      </cdr:nvCxnSpPr>
      <cdr:spPr bwMode="auto">
        <a:xfrm xmlns:a="http://schemas.openxmlformats.org/drawingml/2006/main">
          <a:off x="368011" y="368011"/>
          <a:ext cx="595313" cy="51954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  <cdr:relSizeAnchor xmlns:cdr="http://schemas.openxmlformats.org/drawingml/2006/chartDrawing">
    <cdr:from>
      <cdr:x>0.18828</cdr:x>
      <cdr:y>0.24914</cdr:y>
    </cdr:from>
    <cdr:to>
      <cdr:x>0.2253</cdr:x>
      <cdr:y>0.2659</cdr:y>
    </cdr:to>
    <cdr:cxnSp macro="">
      <cdr:nvCxnSpPr>
        <cdr:cNvPr id="25" name="Straight Arrow Connector 24"/>
        <cdr:cNvCxnSpPr/>
      </cdr:nvCxnSpPr>
      <cdr:spPr bwMode="auto">
        <a:xfrm xmlns:a="http://schemas.openxmlformats.org/drawingml/2006/main">
          <a:off x="1632115" y="1567415"/>
          <a:ext cx="320910" cy="10546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  <a:ex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0.71197</cdr:x>
      <cdr:y>0.13402</cdr:y>
    </cdr:from>
    <cdr:to>
      <cdr:x>0.798</cdr:x>
      <cdr:y>0.20962</cdr:y>
    </cdr:to>
    <cdr:cxnSp macro="">
      <cdr:nvCxnSpPr>
        <cdr:cNvPr id="29" name="Straight Arrow Connector 28"/>
        <cdr:cNvCxnSpPr/>
      </cdr:nvCxnSpPr>
      <cdr:spPr bwMode="auto">
        <a:xfrm xmlns:a="http://schemas.openxmlformats.org/drawingml/2006/main" flipH="1">
          <a:off x="6180426" y="844261"/>
          <a:ext cx="746847" cy="4762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  <a:ex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0.74142</cdr:x>
      <cdr:y>0.48369</cdr:y>
    </cdr:from>
    <cdr:to>
      <cdr:x>0.81124</cdr:x>
      <cdr:y>0.54383</cdr:y>
    </cdr:to>
    <cdr:cxnSp macro="">
      <cdr:nvCxnSpPr>
        <cdr:cNvPr id="34" name="Straight Arrow Connector 33"/>
        <cdr:cNvCxnSpPr/>
      </cdr:nvCxnSpPr>
      <cdr:spPr bwMode="auto">
        <a:xfrm xmlns:a="http://schemas.openxmlformats.org/drawingml/2006/main" flipH="1" flipV="1">
          <a:off x="6427451" y="3044712"/>
          <a:ext cx="605278" cy="37856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  <a:ex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>
      <selection activeCell="G14" sqref="G14"/>
    </sheetView>
  </sheetViews>
  <sheetFormatPr defaultRowHeight="12.75" x14ac:dyDescent="0.2"/>
  <cols>
    <col min="1" max="1" width="15.140625" customWidth="1"/>
    <col min="2" max="2" width="14.42578125" customWidth="1"/>
    <col min="3" max="4" width="12.7109375" customWidth="1"/>
    <col min="5" max="5" width="14.28515625" customWidth="1"/>
    <col min="6" max="6" width="12.5703125" customWidth="1"/>
    <col min="7" max="8" width="12" customWidth="1"/>
    <col min="9" max="9" width="12.28515625" customWidth="1"/>
    <col min="12" max="12" width="11.28515625" customWidth="1"/>
  </cols>
  <sheetData>
    <row r="1" spans="1:18" x14ac:dyDescent="0.2">
      <c r="A1" s="26"/>
      <c r="B1" s="26"/>
      <c r="C1" s="26"/>
      <c r="D1" s="26"/>
      <c r="E1" s="26"/>
    </row>
    <row r="2" spans="1:18" x14ac:dyDescent="0.2">
      <c r="A2" s="6"/>
      <c r="B2" s="27" t="s">
        <v>0</v>
      </c>
      <c r="C2" s="27"/>
      <c r="D2" s="27"/>
      <c r="E2" s="27"/>
      <c r="F2" s="27" t="s">
        <v>1</v>
      </c>
      <c r="G2" s="27"/>
      <c r="H2" s="15"/>
      <c r="I2" s="6"/>
    </row>
    <row r="3" spans="1:18" s="1" customFormat="1" ht="77.25" customHeight="1" x14ac:dyDescent="0.2">
      <c r="A3" s="10" t="s">
        <v>2</v>
      </c>
      <c r="B3" s="23" t="s">
        <v>14</v>
      </c>
      <c r="C3" s="12" t="s">
        <v>3</v>
      </c>
      <c r="D3" s="11" t="s">
        <v>15</v>
      </c>
      <c r="E3" s="13"/>
      <c r="F3" s="17" t="s">
        <v>4</v>
      </c>
      <c r="G3" s="17" t="s">
        <v>12</v>
      </c>
      <c r="H3" s="17" t="s">
        <v>13</v>
      </c>
      <c r="I3" s="10" t="s">
        <v>5</v>
      </c>
      <c r="N3" s="3"/>
    </row>
    <row r="4" spans="1:18" x14ac:dyDescent="0.2">
      <c r="A4" t="s">
        <v>6</v>
      </c>
      <c r="B4" s="25">
        <v>22.106973928999999</v>
      </c>
      <c r="C4" s="9">
        <v>18.060732131999998</v>
      </c>
      <c r="D4" s="21">
        <v>4.0462417970000004</v>
      </c>
      <c r="E4" s="21"/>
      <c r="F4" s="8"/>
      <c r="G4" s="16"/>
      <c r="H4" s="7">
        <v>4.605395635999999</v>
      </c>
      <c r="I4" s="2">
        <v>26.712369564999996</v>
      </c>
      <c r="R4" s="22"/>
    </row>
    <row r="5" spans="1:18" x14ac:dyDescent="0.2">
      <c r="A5" t="s">
        <v>7</v>
      </c>
      <c r="B5" s="24">
        <v>193.06354805299998</v>
      </c>
      <c r="C5" s="8">
        <v>182.63154349300001</v>
      </c>
      <c r="D5" s="21">
        <v>10.432004560000001</v>
      </c>
      <c r="E5" s="21"/>
      <c r="F5" s="8"/>
      <c r="G5" s="16"/>
      <c r="H5" s="7">
        <v>11.689375209000001</v>
      </c>
      <c r="I5" s="2">
        <v>204.75292326199997</v>
      </c>
      <c r="R5" s="22"/>
    </row>
    <row r="6" spans="1:18" x14ac:dyDescent="0.2">
      <c r="A6" t="s">
        <v>8</v>
      </c>
      <c r="B6" s="24">
        <v>56.459918358000003</v>
      </c>
      <c r="C6" s="8">
        <v>50.557448045999998</v>
      </c>
      <c r="D6" s="21">
        <v>5.9024703120000002</v>
      </c>
      <c r="E6" s="21"/>
      <c r="F6" s="21"/>
      <c r="G6" s="21"/>
      <c r="H6" s="7">
        <v>6.4978527110000002</v>
      </c>
      <c r="I6" s="2">
        <v>62.957771069000003</v>
      </c>
      <c r="R6" s="22"/>
    </row>
    <row r="7" spans="1:18" x14ac:dyDescent="0.2">
      <c r="B7" s="2"/>
      <c r="C7" s="2"/>
      <c r="D7" s="2"/>
      <c r="E7" s="2"/>
      <c r="F7" s="2"/>
      <c r="G7" s="2"/>
      <c r="H7" s="2"/>
      <c r="I7" s="18"/>
    </row>
    <row r="8" spans="1:18" ht="12.75" customHeight="1" x14ac:dyDescent="0.2">
      <c r="A8" t="s">
        <v>6</v>
      </c>
      <c r="B8" s="2">
        <f t="shared" ref="B8:I8" si="0">+B4</f>
        <v>22.106973928999999</v>
      </c>
      <c r="C8" s="2">
        <f>+C4</f>
        <v>18.060732131999998</v>
      </c>
      <c r="D8" s="2">
        <f t="shared" si="0"/>
        <v>4.0462417970000004</v>
      </c>
      <c r="E8" s="2"/>
      <c r="F8" s="2"/>
      <c r="G8" s="2"/>
      <c r="H8" s="2">
        <v>4.605395635999999</v>
      </c>
      <c r="I8" s="2">
        <v>26.712369564999996</v>
      </c>
    </row>
    <row r="9" spans="1:18" s="1" customFormat="1" ht="12.75" customHeight="1" x14ac:dyDescent="0.2">
      <c r="A9" t="s">
        <v>9</v>
      </c>
      <c r="B9" s="4">
        <f t="shared" ref="B9:I9" si="1">+B5/5.62</f>
        <v>34.352944493416366</v>
      </c>
      <c r="C9" s="4">
        <f t="shared" si="1"/>
        <v>32.496715924021352</v>
      </c>
      <c r="D9" s="4">
        <f t="shared" si="1"/>
        <v>1.856228569395018</v>
      </c>
      <c r="E9" s="4"/>
      <c r="F9" s="4"/>
      <c r="G9" s="4"/>
      <c r="H9" s="4">
        <v>2.0799600016014237</v>
      </c>
      <c r="I9" s="4">
        <v>36.432904495017787</v>
      </c>
      <c r="K9"/>
      <c r="L9"/>
      <c r="M9"/>
      <c r="N9"/>
      <c r="O9"/>
      <c r="P9"/>
      <c r="Q9"/>
    </row>
    <row r="10" spans="1:18" x14ac:dyDescent="0.2">
      <c r="A10" t="s">
        <v>8</v>
      </c>
      <c r="B10" s="4">
        <f t="shared" ref="B10:I10" si="2">SUM(B8:B9)</f>
        <v>56.459918422416365</v>
      </c>
      <c r="C10" s="4">
        <f t="shared" si="2"/>
        <v>50.55744805602135</v>
      </c>
      <c r="D10" s="4">
        <f t="shared" si="2"/>
        <v>5.9024703663950184</v>
      </c>
      <c r="E10" s="4"/>
      <c r="F10" s="4"/>
      <c r="G10" s="4"/>
      <c r="H10" s="4">
        <v>6.6853556376014227</v>
      </c>
      <c r="I10" s="4">
        <v>63.145274060017783</v>
      </c>
    </row>
    <row r="11" spans="1:18" x14ac:dyDescent="0.2">
      <c r="B11" s="19"/>
      <c r="C11" s="19">
        <f>+C10/I10</f>
        <v>0.80065291993139398</v>
      </c>
      <c r="D11" s="19">
        <f>+D10/I10</f>
        <v>9.3474459557890091E-2</v>
      </c>
      <c r="E11" s="19"/>
      <c r="F11" s="19"/>
      <c r="G11" s="20"/>
      <c r="H11" s="20">
        <f>H10/I10</f>
        <v>0.10587262051071601</v>
      </c>
      <c r="I11" s="19">
        <f>C11+D11+H11</f>
        <v>1.0000000000000002</v>
      </c>
    </row>
    <row r="12" spans="1:18" x14ac:dyDescent="0.2">
      <c r="L12" s="14"/>
    </row>
    <row r="13" spans="1:18" x14ac:dyDescent="0.2">
      <c r="A13" t="s">
        <v>10</v>
      </c>
      <c r="B13" s="5">
        <f t="shared" ref="B13:D13" si="3">+B4/B6</f>
        <v>0.39155164534288744</v>
      </c>
      <c r="C13" s="5">
        <f>+C4/C6</f>
        <v>0.35723187838846876</v>
      </c>
      <c r="D13" s="5">
        <f t="shared" si="3"/>
        <v>0.68551667066817779</v>
      </c>
      <c r="E13" s="5"/>
      <c r="F13" s="5"/>
      <c r="G13" s="5"/>
      <c r="H13" s="5"/>
      <c r="I13" s="5">
        <f>+I4/I6</f>
        <v>0.42429026808658721</v>
      </c>
    </row>
    <row r="14" spans="1:18" x14ac:dyDescent="0.2">
      <c r="A14" t="s">
        <v>11</v>
      </c>
      <c r="B14" s="5">
        <f t="shared" ref="B14:D14" si="4">+B5/5.62/B6</f>
        <v>0.60844835579803447</v>
      </c>
      <c r="C14" s="5">
        <f t="shared" si="4"/>
        <v>0.64276812180974841</v>
      </c>
      <c r="D14" s="5">
        <f t="shared" si="4"/>
        <v>0.3144833385474583</v>
      </c>
      <c r="E14" s="5"/>
      <c r="F14" s="5"/>
      <c r="G14" s="5"/>
      <c r="H14" s="5"/>
      <c r="I14" s="5">
        <f>+I5/5.62/I6</f>
        <v>0.57868796617796903</v>
      </c>
    </row>
    <row r="15" spans="1:18" x14ac:dyDescent="0.2">
      <c r="B15" s="5">
        <f t="shared" ref="B15:I15" si="5">SUM(B13:B14)</f>
        <v>1.000000001140922</v>
      </c>
      <c r="C15" s="5">
        <f t="shared" si="5"/>
        <v>1.0000000001982172</v>
      </c>
      <c r="D15" s="5">
        <f t="shared" si="5"/>
        <v>1.000000009215636</v>
      </c>
      <c r="E15" s="5"/>
      <c r="F15" s="5"/>
      <c r="G15" s="5"/>
      <c r="H15" s="5"/>
      <c r="I15" s="5">
        <f t="shared" si="5"/>
        <v>1.0029782342645563</v>
      </c>
    </row>
    <row r="16" spans="1:18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</sheetData>
  <mergeCells count="3">
    <mergeCell ref="B2:E2"/>
    <mergeCell ref="F2:G2"/>
    <mergeCell ref="A1:E1"/>
  </mergeCells>
  <phoneticPr fontId="2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Reserves Plot Data</vt:lpstr>
      <vt:lpstr>Total Res Pie</vt:lpstr>
    </vt:vector>
  </TitlesOfParts>
  <Company>Minerals Management Service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MMS</dc:creator>
  <cp:lastModifiedBy>Generic User</cp:lastModifiedBy>
  <cp:lastPrinted>2014-12-02T20:15:05Z</cp:lastPrinted>
  <dcterms:created xsi:type="dcterms:W3CDTF">2005-06-29T12:34:11Z</dcterms:created>
  <dcterms:modified xsi:type="dcterms:W3CDTF">2015-01-14T17:09:34Z</dcterms:modified>
</cp:coreProperties>
</file>