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uthwir\Downloads\"/>
    </mc:Choice>
  </mc:AlternateContent>
  <xr:revisionPtr revIDLastSave="0" documentId="8_{04FBC493-9D80-4AC0-8861-14045A97FC53}" xr6:coauthVersionLast="47" xr6:coauthVersionMax="47" xr10:uidLastSave="{00000000-0000-0000-0000-000000000000}"/>
  <bookViews>
    <workbookView xWindow="-105" yWindow="0" windowWidth="19410" windowHeight="20985" xr2:uid="{8A9071CB-2986-4258-995E-136103663738}"/>
  </bookViews>
  <sheets>
    <sheet name="Summary" sheetId="2" r:id="rId1"/>
  </sheets>
  <externalReferences>
    <externalReference r:id="rId2"/>
  </externalReferences>
  <definedNames>
    <definedName name="CIQWBGuid" hidden="1">"edb3ec15-c705-41a5-81bf-ddf8b98fee91"</definedName>
    <definedName name="_xlnm.Print_Area" localSheetId="0">Summary!$A$1:$F$11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F8" i="2"/>
  <c r="F9" i="2"/>
  <c r="E9" i="2"/>
  <c r="E14" i="2" l="1"/>
  <c r="D14" i="2"/>
  <c r="C14" i="2"/>
  <c r="E10" i="2"/>
  <c r="D7" i="2"/>
  <c r="C7" i="2"/>
  <c r="B7" i="2"/>
  <c r="F7" i="2" s="1"/>
  <c r="D6" i="2"/>
  <c r="B6" i="2"/>
  <c r="C5" i="2"/>
  <c r="B5" i="2"/>
  <c r="F5" i="2" s="1"/>
  <c r="C4" i="2"/>
  <c r="B4" i="2"/>
  <c r="C3" i="2"/>
  <c r="B3" i="2"/>
  <c r="F3" i="2" s="1"/>
  <c r="C2" i="2"/>
  <c r="B2" i="2"/>
  <c r="F4" i="2" l="1"/>
  <c r="F6" i="2"/>
  <c r="C10" i="2"/>
  <c r="D10" i="2"/>
  <c r="F2" i="2"/>
  <c r="F10" i="2" l="1"/>
</calcChain>
</file>

<file path=xl/sharedStrings.xml><?xml version="1.0" encoding="utf-8"?>
<sst xmlns="http://schemas.openxmlformats.org/spreadsheetml/2006/main" count="22" uniqueCount="22">
  <si>
    <t>Company</t>
  </si>
  <si>
    <t>Orphan Liability</t>
  </si>
  <si>
    <t>Supplemental Financial Assurance</t>
  </si>
  <si>
    <t>General Bonds</t>
  </si>
  <si>
    <t>Other Financial
Assurance</t>
  </si>
  <si>
    <t>Uncovered Orphan Liability - Applying General &amp; Supplemental Financial Assurance</t>
  </si>
  <si>
    <t>Bennu Oil &amp; Gas, LLC</t>
  </si>
  <si>
    <t>Matagorda Island Gas Operations (MIGO)</t>
  </si>
  <si>
    <t>Anglo-Suisse Offshore Partners</t>
  </si>
  <si>
    <t>Transworld Exploration &amp; Production, Inc.</t>
  </si>
  <si>
    <t>Fieldwood Energy Offshore, LLC</t>
  </si>
  <si>
    <t>MLCJR, LLC</t>
  </si>
  <si>
    <t>Total</t>
  </si>
  <si>
    <t>Well DL</t>
  </si>
  <si>
    <t>Structure DL</t>
  </si>
  <si>
    <t>Site Clear DL</t>
  </si>
  <si>
    <t>Pipeline DL</t>
  </si>
  <si>
    <t>Total Properties</t>
  </si>
  <si>
    <t>Government Contract Awarded</t>
  </si>
  <si>
    <t>Yes</t>
  </si>
  <si>
    <t xml:space="preserve">Taylor Energy Company </t>
  </si>
  <si>
    <t>Signal Hill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</si>
</sst>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2"/>
      <color theme="1"/>
      <name val="Times New Roman"/>
    </font>
    <font>
      <b/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/>
    <xf numFmtId="164" fontId="4" fillId="0" borderId="0" xfId="1" applyNumberFormat="1" applyFont="1" applyFill="1" applyBorder="1"/>
    <xf numFmtId="164" fontId="4" fillId="0" borderId="0" xfId="0" applyNumberFormat="1" applyFont="1"/>
    <xf numFmtId="164" fontId="0" fillId="0" borderId="0" xfId="0" applyNumberFormat="1"/>
    <xf numFmtId="0" fontId="4" fillId="0" borderId="0" xfId="0" applyFont="1" applyAlignment="1">
      <alignment wrapText="1"/>
    </xf>
    <xf numFmtId="164" fontId="4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/>
    <xf numFmtId="164" fontId="3" fillId="0" borderId="0" xfId="1" applyNumberFormat="1" applyFont="1" applyFill="1" applyBorder="1" applyAlignment="1">
      <alignment horizontal="right"/>
    </xf>
    <xf numFmtId="0" fontId="2" fillId="0" borderId="0" xfId="0" applyFont="1"/>
    <xf numFmtId="0" fontId="0" fillId="0" borderId="0" xfId="0" applyAlignment="1">
      <alignment horizontal="right"/>
    </xf>
    <xf numFmtId="42" fontId="5" fillId="2" borderId="1" xfId="1" applyNumberFormat="1" applyFont="1" applyFill="1" applyBorder="1" applyAlignment="1">
      <alignment horizontal="center" wrapText="1"/>
    </xf>
    <xf numFmtId="42" fontId="5" fillId="2" borderId="1" xfId="1" applyNumberFormat="1" applyFont="1" applyFill="1" applyBorder="1" applyAlignment="1">
      <alignment horizontal="center"/>
    </xf>
    <xf numFmtId="37" fontId="2" fillId="0" borderId="0" xfId="0" applyNumberFormat="1" applyFont="1" applyAlignment="1">
      <alignment horizontal="center"/>
    </xf>
    <xf numFmtId="164" fontId="6" fillId="0" borderId="2" xfId="1" applyNumberFormat="1" applyFont="1" applyFill="1" applyBorder="1"/>
    <xf numFmtId="164" fontId="6" fillId="0" borderId="2" xfId="1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 wrapText="1"/>
    </xf>
    <xf numFmtId="164" fontId="6" fillId="0" borderId="2" xfId="1" applyNumberFormat="1" applyFont="1" applyFill="1" applyBorder="1" applyAlignment="1">
      <alignment horizontal="center"/>
    </xf>
    <xf numFmtId="0" fontId="7" fillId="0" borderId="0" xfId="0" applyFont="1" applyFill="1"/>
    <xf numFmtId="164" fontId="6" fillId="0" borderId="0" xfId="1" applyNumberFormat="1" applyFont="1" applyFill="1" applyBorder="1"/>
    <xf numFmtId="164" fontId="6" fillId="0" borderId="0" xfId="1" applyNumberFormat="1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outhwir\Downloads\Orphan%20Liability%20(as%20of%2009.04.2024).xlsx" TargetMode="External"/><Relationship Id="rId1" Type="http://schemas.openxmlformats.org/officeDocument/2006/relationships/externalLinkPath" Target="Orphan%20Liability%20(as%20of%2009.04.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Bennu O&amp;G"/>
      <sheetName val="MIGO"/>
      <sheetName val="Anglo-Suisse"/>
      <sheetName val="Transworld Exploration"/>
      <sheetName val="Fieldwood"/>
      <sheetName val="MLCJR"/>
      <sheetName val="Taylor Energy"/>
    </sheetNames>
    <sheetDataSet>
      <sheetData sheetId="0"/>
      <sheetData sheetId="1">
        <row r="14">
          <cell r="N14">
            <v>15192758</v>
          </cell>
        </row>
        <row r="15">
          <cell r="N15">
            <v>-2276900</v>
          </cell>
        </row>
        <row r="18">
          <cell r="I18">
            <v>1</v>
          </cell>
          <cell r="J18">
            <v>1</v>
          </cell>
          <cell r="K18">
            <v>4</v>
          </cell>
        </row>
      </sheetData>
      <sheetData sheetId="2">
        <row r="30">
          <cell r="N30">
            <v>20495989</v>
          </cell>
        </row>
        <row r="31">
          <cell r="N31">
            <v>-9500000</v>
          </cell>
        </row>
        <row r="35">
          <cell r="I35">
            <v>7</v>
          </cell>
          <cell r="J35">
            <v>7</v>
          </cell>
          <cell r="K35">
            <v>7</v>
          </cell>
        </row>
      </sheetData>
      <sheetData sheetId="3">
        <row r="13">
          <cell r="N13">
            <v>11189217</v>
          </cell>
        </row>
        <row r="14">
          <cell r="N14">
            <v>-3000000</v>
          </cell>
        </row>
        <row r="17">
          <cell r="I17">
            <v>1</v>
          </cell>
          <cell r="J17">
            <v>1</v>
          </cell>
          <cell r="K17">
            <v>3</v>
          </cell>
        </row>
      </sheetData>
      <sheetData sheetId="4">
        <row r="6">
          <cell r="N6">
            <v>207499</v>
          </cell>
        </row>
        <row r="7">
          <cell r="N7">
            <v>0</v>
          </cell>
        </row>
        <row r="10">
          <cell r="I10">
            <v>0</v>
          </cell>
          <cell r="J10">
            <v>0</v>
          </cell>
          <cell r="K10">
            <v>0</v>
          </cell>
        </row>
      </sheetData>
      <sheetData sheetId="5">
        <row r="8">
          <cell r="N8">
            <v>1117449</v>
          </cell>
        </row>
        <row r="9">
          <cell r="N9">
            <v>-1117449</v>
          </cell>
        </row>
        <row r="12">
          <cell r="I12">
            <v>0</v>
          </cell>
          <cell r="J12">
            <v>0</v>
          </cell>
          <cell r="K12">
            <v>1</v>
          </cell>
        </row>
      </sheetData>
      <sheetData sheetId="6">
        <row r="185">
          <cell r="L185">
            <v>126610935</v>
          </cell>
        </row>
        <row r="186">
          <cell r="L186">
            <v>-21800132</v>
          </cell>
        </row>
        <row r="187">
          <cell r="L187">
            <v>-15000000</v>
          </cell>
        </row>
        <row r="190">
          <cell r="I190">
            <v>10</v>
          </cell>
          <cell r="J190">
            <v>10</v>
          </cell>
          <cell r="K190">
            <v>65</v>
          </cell>
        </row>
      </sheetData>
      <sheetData sheetId="7">
        <row r="15">
          <cell r="N15">
            <v>-432523718</v>
          </cell>
        </row>
        <row r="18">
          <cell r="I18">
            <v>0</v>
          </cell>
          <cell r="J18">
            <v>0</v>
          </cell>
          <cell r="K18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C78A26-63E2-46C0-AEAD-AF81A5913AA3}" name="Table4" displayName="Table4" ref="A1:G10" totalsRowShown="0" headerRowDxfId="8" dataDxfId="7">
  <tableColumns count="7">
    <tableColumn id="3" xr3:uid="{7E668371-F2B8-433A-867E-02E5189565AF}" name="Company" dataDxfId="6"/>
    <tableColumn id="4" xr3:uid="{681C33B6-FA28-4640-B137-ED1DDA80D991}" name="Orphan Liability" dataDxfId="5" dataCellStyle="Currency"/>
    <tableColumn id="5" xr3:uid="{FF514D10-BB49-4BF3-9330-563D036A65C0}" name="Supplemental Financial Assurance" dataDxfId="4" dataCellStyle="Currency"/>
    <tableColumn id="6" xr3:uid="{7C3417EF-CB09-4070-BE1D-48E32A4A38EF}" name="General Bonds" dataDxfId="3" dataCellStyle="Currency"/>
    <tableColumn id="2" xr3:uid="{E516639D-B294-4FD2-8EC8-33316742B85C}" name="Other Financial_x000a_Assurance" dataDxfId="2">
      <calculatedColumnFormula>'[1]Taylor Energy'!N9</calculatedColumnFormula>
    </tableColumn>
    <tableColumn id="7" xr3:uid="{B24BB0AC-1B4C-4023-AE64-8A289CA11EE9}" name="Uncovered Orphan Liability - Applying General &amp; Supplemental Financial Assurance" dataDxfId="1">
      <calculatedColumnFormula>SUM(Table4[[#This Row],[Orphan Liability]:[General Bonds]])</calculatedColumnFormula>
    </tableColumn>
    <tableColumn id="1" xr3:uid="{0460E9D0-AA37-4E5F-BD26-A0BF1CEC47DD}" name="Government Contract Awarded" dataDxfId="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0A215-F5BB-4A7C-A495-74AB4DE49024}">
  <sheetPr>
    <pageSetUpPr fitToPage="1"/>
  </sheetPr>
  <dimension ref="A1:H14"/>
  <sheetViews>
    <sheetView tabSelected="1" zoomScale="90" zoomScaleNormal="90" workbookViewId="0">
      <selection activeCell="C16" sqref="C16"/>
    </sheetView>
  </sheetViews>
  <sheetFormatPr defaultRowHeight="15" x14ac:dyDescent="0.25"/>
  <cols>
    <col min="1" max="1" width="43.5703125" bestFit="1" customWidth="1"/>
    <col min="2" max="2" width="16" customWidth="1"/>
    <col min="3" max="3" width="21.140625" customWidth="1"/>
    <col min="4" max="5" width="19" customWidth="1"/>
    <col min="6" max="6" width="23.5703125" customWidth="1"/>
    <col min="7" max="7" width="19" customWidth="1"/>
    <col min="8" max="8" width="11" bestFit="1" customWidth="1"/>
  </cols>
  <sheetData>
    <row r="1" spans="1:8" ht="78.75" x14ac:dyDescent="0.25">
      <c r="A1" s="2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19" t="s">
        <v>18</v>
      </c>
    </row>
    <row r="2" spans="1:8" ht="15.75" x14ac:dyDescent="0.25">
      <c r="A2" s="4" t="s">
        <v>6</v>
      </c>
      <c r="B2" s="5">
        <f>'[1]Bennu O&amp;G'!N14</f>
        <v>15192758</v>
      </c>
      <c r="C2" s="5">
        <f>'[1]Bennu O&amp;G'!N15</f>
        <v>-2276900</v>
      </c>
      <c r="D2" s="5">
        <v>0</v>
      </c>
      <c r="E2" s="5"/>
      <c r="F2" s="6">
        <f>SUM(Table4[[#This Row],[Orphan Liability]:[General Bonds]])</f>
        <v>12915858</v>
      </c>
      <c r="G2" s="17"/>
    </row>
    <row r="3" spans="1:8" ht="15.75" x14ac:dyDescent="0.25">
      <c r="A3" s="4" t="s">
        <v>7</v>
      </c>
      <c r="B3" s="5">
        <f>[1]MIGO!N30</f>
        <v>20495989</v>
      </c>
      <c r="C3" s="5">
        <f>[1]MIGO!N31</f>
        <v>-9500000</v>
      </c>
      <c r="D3" s="5">
        <v>0</v>
      </c>
      <c r="E3" s="5"/>
      <c r="F3" s="6">
        <f>SUM(Table4[[#This Row],[Orphan Liability]:[General Bonds]])</f>
        <v>10995989</v>
      </c>
      <c r="G3" s="20" t="s">
        <v>19</v>
      </c>
    </row>
    <row r="4" spans="1:8" ht="15.75" x14ac:dyDescent="0.25">
      <c r="A4" s="4" t="s">
        <v>8</v>
      </c>
      <c r="B4" s="5">
        <f>'[1]Anglo-Suisse'!N13</f>
        <v>11189217</v>
      </c>
      <c r="C4" s="5">
        <f>'[1]Anglo-Suisse'!N14</f>
        <v>-3000000</v>
      </c>
      <c r="D4" s="5">
        <v>0</v>
      </c>
      <c r="E4" s="5"/>
      <c r="F4" s="6">
        <f>SUM(Table4[[#This Row],[Orphan Liability]:[General Bonds]])</f>
        <v>8189217</v>
      </c>
      <c r="G4" s="17"/>
      <c r="H4" s="7"/>
    </row>
    <row r="5" spans="1:8" ht="15.6" customHeight="1" x14ac:dyDescent="0.25">
      <c r="A5" s="8" t="s">
        <v>9</v>
      </c>
      <c r="B5" s="5">
        <f>'[1]Transworld Exploration'!N6</f>
        <v>207499</v>
      </c>
      <c r="C5" s="5">
        <f>'[1]Transworld Exploration'!N7</f>
        <v>0</v>
      </c>
      <c r="D5" s="5">
        <v>0</v>
      </c>
      <c r="E5" s="5"/>
      <c r="F5" s="6">
        <f>SUM(Table4[[#This Row],[Orphan Liability]:[General Bonds]])</f>
        <v>207499</v>
      </c>
      <c r="G5" s="17"/>
    </row>
    <row r="6" spans="1:8" ht="15.6" customHeight="1" x14ac:dyDescent="0.25">
      <c r="A6" s="8" t="s">
        <v>10</v>
      </c>
      <c r="B6" s="5">
        <f>[1]Fieldwood!N8</f>
        <v>1117449</v>
      </c>
      <c r="C6" s="5">
        <v>0</v>
      </c>
      <c r="D6" s="5">
        <f>[1]Fieldwood!N9</f>
        <v>-1117449</v>
      </c>
      <c r="E6" s="5"/>
      <c r="F6" s="6">
        <f>SUM(Table4[[#This Row],[Orphan Liability]:[General Bonds]])</f>
        <v>0</v>
      </c>
      <c r="G6" s="17"/>
    </row>
    <row r="7" spans="1:8" ht="15.75" x14ac:dyDescent="0.25">
      <c r="A7" s="4" t="s">
        <v>11</v>
      </c>
      <c r="B7" s="5">
        <f>[1]MLCJR!L185</f>
        <v>126610935</v>
      </c>
      <c r="C7" s="5">
        <f>[1]MLCJR!L186</f>
        <v>-21800132</v>
      </c>
      <c r="D7" s="9">
        <f>[1]MLCJR!L187</f>
        <v>-15000000</v>
      </c>
      <c r="E7" s="9"/>
      <c r="F7" s="6">
        <f>SUM(Table4[[#This Row],[Orphan Liability]:[General Bonds]])</f>
        <v>89810803</v>
      </c>
      <c r="G7" s="18"/>
    </row>
    <row r="8" spans="1:8" ht="15.75" x14ac:dyDescent="0.25">
      <c r="A8" s="21" t="s">
        <v>21</v>
      </c>
      <c r="B8" s="5">
        <v>24000000</v>
      </c>
      <c r="C8" s="22"/>
      <c r="D8" s="23"/>
      <c r="E8" s="7"/>
      <c r="F8" s="6">
        <f>SUM(Table4[[#This Row],[Orphan Liability]:[General Bonds]])</f>
        <v>24000000</v>
      </c>
      <c r="G8" s="18"/>
    </row>
    <row r="9" spans="1:8" ht="15.75" x14ac:dyDescent="0.25">
      <c r="A9" s="4" t="s">
        <v>20</v>
      </c>
      <c r="B9" s="10"/>
      <c r="C9" s="10"/>
      <c r="D9" s="11"/>
      <c r="E9" s="9">
        <f>'[1]Taylor Energy'!N15</f>
        <v>-432523718</v>
      </c>
      <c r="F9" s="6">
        <f>SUM(Table4[[#This Row],[Orphan Liability]:[General Bonds]])</f>
        <v>0</v>
      </c>
      <c r="G9" s="18"/>
    </row>
    <row r="10" spans="1:8" ht="15.75" x14ac:dyDescent="0.25">
      <c r="A10" s="4" t="s">
        <v>12</v>
      </c>
      <c r="B10" s="6">
        <f>SUBTOTAL(109,B2:B8)</f>
        <v>198813847</v>
      </c>
      <c r="C10" s="6">
        <f>SUBTOTAL(109,C2:C7)</f>
        <v>-36577032</v>
      </c>
      <c r="D10" s="6">
        <f>SUBTOTAL(109,D2:D7)</f>
        <v>-16117449</v>
      </c>
      <c r="E10" s="6">
        <f>SUM(E2:E7)</f>
        <v>0</v>
      </c>
      <c r="F10" s="6">
        <f>SUM(Table4[[#This Row],[Orphan Liability]:[General Bonds]])</f>
        <v>146119366</v>
      </c>
      <c r="G10" s="17"/>
    </row>
    <row r="11" spans="1:8" ht="15.75" x14ac:dyDescent="0.25">
      <c r="A11" s="1"/>
      <c r="B11" s="1"/>
      <c r="C11" s="1"/>
      <c r="D11" s="1"/>
      <c r="E11" s="1"/>
      <c r="F11" s="1"/>
      <c r="G11" s="1"/>
    </row>
    <row r="12" spans="1:8" x14ac:dyDescent="0.25">
      <c r="A12" s="12"/>
      <c r="G12" s="16"/>
    </row>
    <row r="13" spans="1:8" x14ac:dyDescent="0.25">
      <c r="A13" s="13"/>
      <c r="B13" s="14" t="s">
        <v>13</v>
      </c>
      <c r="C13" s="15" t="s">
        <v>14</v>
      </c>
      <c r="D13" s="15" t="s">
        <v>15</v>
      </c>
      <c r="E13" s="15" t="s">
        <v>16</v>
      </c>
      <c r="G13" s="16"/>
    </row>
    <row r="14" spans="1:8" x14ac:dyDescent="0.25">
      <c r="A14" s="12" t="s">
        <v>17</v>
      </c>
      <c r="B14" s="16">
        <v>121</v>
      </c>
      <c r="C14" s="16">
        <f>'[1]Bennu O&amp;G'!I18+[1]MIGO!I35+'[1]Anglo-Suisse'!I17+'[1]Transworld Exploration'!I10+[1]Fieldwood!I12+[1]MLCJR!I190+'[1]Taylor Energy'!I18</f>
        <v>19</v>
      </c>
      <c r="D14" s="16">
        <f>'[1]Bennu O&amp;G'!J18+[1]MIGO!J35+'[1]Anglo-Suisse'!J17+'[1]Transworld Exploration'!J10+[1]Fieldwood!J12+[1]MLCJR!J190+'[1]Taylor Energy'!J18</f>
        <v>19</v>
      </c>
      <c r="E14" s="16">
        <f>'[1]Bennu O&amp;G'!K18+[1]MIGO!K35+'[1]Anglo-Suisse'!K17+'[1]Transworld Exploration'!K10+[1]Fieldwood!K12+[1]MLCJR!K190+'[1]Taylor Energy'!K18</f>
        <v>80</v>
      </c>
      <c r="G14" s="16"/>
    </row>
  </sheetData>
  <printOptions horizontalCentered="1" verticalCentered="1"/>
  <pageMargins left="0.7" right="0.7" top="0.75" bottom="0.75" header="0.3" footer="0.3"/>
  <pageSetup paperSize="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Southwick, Randall E</dc:creator>
  <cp:lastModifiedBy>Southwick, Randall E</cp:lastModifiedBy>
  <dcterms:created xsi:type="dcterms:W3CDTF">2024-09-25T13:01:24Z</dcterms:created>
  <dcterms:modified xsi:type="dcterms:W3CDTF">2025-01-06T17:49:05Z</dcterms:modified>
</cp:coreProperties>
</file>