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280" activeTab="2"/>
  </bookViews>
  <sheets>
    <sheet name="Alowable Costs" sheetId="1" r:id="rId1"/>
    <sheet name="Revenues" sheetId="2" r:id="rId2"/>
    <sheet name="Results" sheetId="3" r:id="rId3"/>
    <sheet name="D" sheetId="4" r:id="rId4"/>
    <sheet name="E" sheetId="5" r:id="rId5"/>
  </sheets>
  <definedNames>
    <definedName name="_xlnm.Print_Area" localSheetId="2">'Results'!$A$1:$G$24</definedName>
  </definedNames>
  <calcPr fullCalcOnLoad="1"/>
</workbook>
</file>

<file path=xl/sharedStrings.xml><?xml version="1.0" encoding="utf-8"?>
<sst xmlns="http://schemas.openxmlformats.org/spreadsheetml/2006/main" count="66" uniqueCount="47">
  <si>
    <t xml:space="preserve">   Allowable Costs</t>
  </si>
  <si>
    <t>Code</t>
  </si>
  <si>
    <t>Category</t>
  </si>
  <si>
    <t>Labor</t>
  </si>
  <si>
    <t>5% Overhead</t>
  </si>
  <si>
    <t>Material</t>
  </si>
  <si>
    <t>Transportation</t>
  </si>
  <si>
    <t>Contract Services</t>
  </si>
  <si>
    <t>Leasee Owned</t>
  </si>
  <si>
    <t xml:space="preserve"> Rentals</t>
  </si>
  <si>
    <t>Insurance</t>
  </si>
  <si>
    <t>Communications</t>
  </si>
  <si>
    <t>Ecological &amp;</t>
  </si>
  <si>
    <t>Environmental</t>
  </si>
  <si>
    <t>Abandonment</t>
  </si>
  <si>
    <t xml:space="preserve">5% Overhead </t>
  </si>
  <si>
    <t>Other Costs</t>
  </si>
  <si>
    <t>Other Credits</t>
  </si>
  <si>
    <t>Total Costs</t>
  </si>
  <si>
    <t>Production/Royalty Summary - All Products by Month/Year</t>
  </si>
  <si>
    <t>Product</t>
  </si>
  <si>
    <t>Oil</t>
  </si>
  <si>
    <t>Sales Volume</t>
  </si>
  <si>
    <t>Sales Value</t>
  </si>
  <si>
    <t>Royalties Paid</t>
  </si>
  <si>
    <t>Gas</t>
  </si>
  <si>
    <t>NGL</t>
  </si>
  <si>
    <t>Processing</t>
  </si>
  <si>
    <t>Total T&amp;P</t>
  </si>
  <si>
    <t>Other Products</t>
  </si>
  <si>
    <t>All Products</t>
  </si>
  <si>
    <t>Relief Qualification Worksheet</t>
  </si>
  <si>
    <t>Royalties</t>
  </si>
  <si>
    <t>Gross Value</t>
  </si>
  <si>
    <t>Allowable</t>
  </si>
  <si>
    <t>Transportation &amp;</t>
  </si>
  <si>
    <t>Net Revenue</t>
  </si>
  <si>
    <t>Royalty share</t>
  </si>
  <si>
    <t>Month/ Year</t>
  </si>
  <si>
    <t>Paid</t>
  </si>
  <si>
    <t>of Production</t>
  </si>
  <si>
    <t>Costs</t>
  </si>
  <si>
    <t>Processing Costs</t>
  </si>
  <si>
    <t>(GVP - AC - TPC)</t>
  </si>
  <si>
    <t>(calculated)</t>
  </si>
  <si>
    <t>12 month total/average</t>
  </si>
  <si>
    <t>Production Volume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</si>
</sst>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.0_);\(&quot;$&quot;#,##0.0\)"/>
  </numFmts>
  <fonts count="11">
    <font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i/>
      <sz val="8"/>
      <name val="MS Sans Serif"/>
      <family val="0"/>
    </font>
    <font>
      <sz val="5"/>
      <name val="MS Sans Serif"/>
      <family val="0"/>
    </font>
    <font>
      <i/>
      <sz val="15"/>
      <name val="MS Sans Serif"/>
      <family val="0"/>
    </font>
    <font>
      <sz val="15"/>
      <name val="MS Sans Serif"/>
      <family val="0"/>
    </font>
    <font>
      <sz val="8"/>
      <name val="Arial"/>
      <family val="0"/>
    </font>
    <font>
      <sz val="8"/>
      <color indexed="8"/>
      <name val="MS Sans Serif"/>
      <family val="2"/>
    </font>
    <font>
      <b/>
      <i/>
      <sz val="13.5"/>
      <name val="MS Sans Serif"/>
      <family val="0"/>
    </font>
    <font>
      <b/>
      <i/>
      <sz val="15"/>
      <name val="MS 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medium"/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medium"/>
      <right style="medium"/>
      <top style="medium"/>
      <bottom style="medium"/>
    </border>
  </borders>
  <cellStyleXfs count="2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 vertical="top"/>
    </xf>
    <xf numFmtId="7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6" fontId="2" fillId="0" borderId="0" xfId="0" applyNumberFormat="1" applyFont="1" applyAlignment="1">
      <alignment horizontal="center" vertical="top"/>
    </xf>
    <xf numFmtId="5" fontId="7" fillId="0" borderId="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5" fontId="2" fillId="0" borderId="1" xfId="0" applyNumberFormat="1" applyFont="1" applyBorder="1" applyAlignment="1">
      <alignment horizontal="right" vertical="top"/>
    </xf>
    <xf numFmtId="5" fontId="2" fillId="0" borderId="1" xfId="0" applyNumberFormat="1" applyFont="1" applyBorder="1" applyAlignment="1">
      <alignment vertical="top"/>
    </xf>
    <xf numFmtId="2" fontId="2" fillId="0" borderId="0" xfId="0" applyNumberFormat="1" applyFont="1" applyAlignment="1">
      <alignment vertical="top"/>
    </xf>
    <xf numFmtId="7" fontId="2" fillId="0" borderId="1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vertical="top"/>
    </xf>
    <xf numFmtId="0" fontId="2" fillId="0" borderId="0" xfId="20" applyNumberFormat="1" applyBorder="1" applyAlignment="1">
      <alignment vertical="top"/>
    </xf>
    <xf numFmtId="7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vertical="top"/>
    </xf>
    <xf numFmtId="5" fontId="2" fillId="0" borderId="0" xfId="0" applyNumberFormat="1" applyFont="1" applyAlignment="1">
      <alignment vertical="top"/>
    </xf>
    <xf numFmtId="17" fontId="2" fillId="0" borderId="1" xfId="0" applyNumberFormat="1" applyFont="1" applyBorder="1" applyAlignment="1">
      <alignment vertical="top"/>
    </xf>
    <xf numFmtId="5" fontId="0" fillId="0" borderId="0" xfId="0" applyNumberFormat="1" applyAlignment="1">
      <alignment vertical="top"/>
    </xf>
    <xf numFmtId="17" fontId="2" fillId="0" borderId="0" xfId="0" applyNumberFormat="1" applyFont="1" applyAlignment="1">
      <alignment horizontal="center" vertical="top"/>
    </xf>
    <xf numFmtId="5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7" fontId="2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5" fontId="2" fillId="0" borderId="1" xfId="0" applyNumberFormat="1" applyFont="1" applyFill="1" applyBorder="1" applyAlignment="1" applyProtection="1">
      <alignment vertical="top"/>
      <protection/>
    </xf>
    <xf numFmtId="5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5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5" fontId="2" fillId="0" borderId="2" xfId="0" applyNumberFormat="1" applyFont="1" applyBorder="1" applyAlignment="1">
      <alignment horizontal="right" vertical="top"/>
    </xf>
    <xf numFmtId="5" fontId="2" fillId="0" borderId="2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top"/>
    </xf>
    <xf numFmtId="7" fontId="8" fillId="0" borderId="2" xfId="0" applyNumberFormat="1" applyFont="1" applyFill="1" applyBorder="1" applyAlignment="1" applyProtection="1">
      <alignment vertical="top"/>
      <protection/>
    </xf>
    <xf numFmtId="17" fontId="2" fillId="0" borderId="0" xfId="0" applyNumberFormat="1" applyFont="1" applyAlignment="1" quotePrefix="1">
      <alignment horizontal="center" vertical="top"/>
    </xf>
    <xf numFmtId="0" fontId="2" fillId="0" borderId="0" xfId="0" applyFont="1" applyBorder="1" applyAlignment="1" quotePrefix="1">
      <alignment horizontal="right" vertical="top"/>
    </xf>
    <xf numFmtId="0" fontId="2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 horizontal="center" vertical="top"/>
    </xf>
    <xf numFmtId="5" fontId="2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5" fontId="0" fillId="0" borderId="0" xfId="0" applyNumberFormat="1" applyFont="1" applyAlignment="1">
      <alignment vertical="top"/>
    </xf>
    <xf numFmtId="17" fontId="0" fillId="0" borderId="1" xfId="0" applyNumberFormat="1" applyFont="1" applyBorder="1" applyAlignment="1">
      <alignment vertical="top"/>
    </xf>
    <xf numFmtId="0" fontId="0" fillId="0" borderId="0" xfId="0" applyFont="1" applyBorder="1" applyAlignment="1" quotePrefix="1">
      <alignment horizontal="right" vertical="top"/>
    </xf>
    <xf numFmtId="0" fontId="0" fillId="0" borderId="0" xfId="0" applyFont="1" applyBorder="1" applyAlignment="1" quotePrefix="1">
      <alignment horizontal="center" vertical="top"/>
    </xf>
    <xf numFmtId="17" fontId="0" fillId="0" borderId="1" xfId="0" applyNumberFormat="1" applyFont="1" applyBorder="1" applyAlignment="1">
      <alignment horizontal="center" vertical="top"/>
    </xf>
    <xf numFmtId="5" fontId="2" fillId="0" borderId="3" xfId="2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 quotePrefix="1">
      <alignment horizontal="left" vertical="top"/>
    </xf>
    <xf numFmtId="0" fontId="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5" fontId="2" fillId="0" borderId="0" xfId="0" applyNumberFormat="1" applyFont="1" applyBorder="1" applyAlignment="1" quotePrefix="1">
      <alignment horizontal="right" vertical="top"/>
    </xf>
    <xf numFmtId="5" fontId="0" fillId="0" borderId="0" xfId="0" applyNumberFormat="1" applyFont="1" applyBorder="1" applyAlignment="1">
      <alignment vertical="top"/>
    </xf>
    <xf numFmtId="5" fontId="2" fillId="0" borderId="0" xfId="0" applyNumberFormat="1" applyFont="1" applyBorder="1" applyAlignment="1" quotePrefix="1">
      <alignment horizontal="right" vertical="top"/>
    </xf>
    <xf numFmtId="5" fontId="0" fillId="0" borderId="0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</cellXfs>
  <cellStyles count="6">
    <cellStyle name="Normal" xfId="0"/>
    <cellStyle name="Comma" xfId="16"/>
    <cellStyle name="Comma0" xfId="18"/>
    <cellStyle name="Currency" xfId="20"/>
    <cellStyle name="Currency0" xfId="22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C4" sqref="C4"/>
    </sheetView>
  </sheetViews>
  <sheetFormatPr defaultColWidth="9.140625" defaultRowHeight="12.75"/>
  <cols>
    <col min="1" max="1" width="5.7109375" style="6" customWidth="1"/>
    <col min="2" max="2" width="13.00390625" style="6" customWidth="1"/>
    <col min="3" max="9" width="9.140625" style="6" customWidth="1"/>
    <col min="10" max="11" width="9.140625" style="2" customWidth="1"/>
    <col min="12" max="13" width="9.140625" style="6" customWidth="1"/>
    <col min="14" max="14" width="9.140625" style="2" customWidth="1"/>
    <col min="15" max="16384" width="8.7109375" style="2" customWidth="1"/>
  </cols>
  <sheetData>
    <row r="1" spans="2:12" ht="19.5">
      <c r="B1" s="31"/>
      <c r="C1" s="31"/>
      <c r="D1" s="31"/>
      <c r="E1" s="36"/>
      <c r="F1"/>
      <c r="G1" s="44" t="s">
        <v>0</v>
      </c>
      <c r="H1" s="31"/>
      <c r="I1" s="31"/>
      <c r="J1" s="31"/>
      <c r="K1" s="31"/>
      <c r="L1" s="31"/>
    </row>
    <row r="2" spans="2:12" ht="19.5">
      <c r="B2" s="31"/>
      <c r="C2" s="31"/>
      <c r="D2" s="31"/>
      <c r="E2" s="36"/>
      <c r="F2" s="30"/>
      <c r="G2" s="31"/>
      <c r="H2" s="31"/>
      <c r="I2" s="31"/>
      <c r="J2" s="31"/>
      <c r="K2" s="31"/>
      <c r="L2" s="31"/>
    </row>
    <row r="3" spans="1:14" ht="12.75">
      <c r="A3" s="53" t="s">
        <v>1</v>
      </c>
      <c r="B3" s="54" t="s">
        <v>2</v>
      </c>
      <c r="C3" s="55">
        <v>35065</v>
      </c>
      <c r="D3" s="55">
        <v>35096</v>
      </c>
      <c r="E3" s="55">
        <v>35125</v>
      </c>
      <c r="F3" s="55">
        <v>35156</v>
      </c>
      <c r="G3" s="55">
        <v>35186</v>
      </c>
      <c r="H3" s="55">
        <v>35217</v>
      </c>
      <c r="I3" s="55">
        <v>35247</v>
      </c>
      <c r="J3" s="55">
        <v>35278</v>
      </c>
      <c r="K3" s="55">
        <v>35309</v>
      </c>
      <c r="L3" s="55">
        <v>35339</v>
      </c>
      <c r="M3" s="55">
        <v>35370</v>
      </c>
      <c r="N3" s="55">
        <v>35400</v>
      </c>
    </row>
    <row r="4" spans="1:14" ht="10.5">
      <c r="A4" s="40"/>
      <c r="B4" s="4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0.5">
      <c r="A5" s="37">
        <v>100</v>
      </c>
      <c r="B5" s="57" t="s">
        <v>3</v>
      </c>
      <c r="C5" s="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0.5">
      <c r="A6" s="18"/>
      <c r="B6" s="60" t="s">
        <v>4</v>
      </c>
      <c r="C6" s="8">
        <f aca="true" t="shared" si="0" ref="C6:N6">C5*0.05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</row>
    <row r="7" spans="1:14" ht="10.5">
      <c r="A7" s="37">
        <v>200</v>
      </c>
      <c r="B7" s="57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0.5">
      <c r="A8" s="18"/>
      <c r="B8" s="60" t="s">
        <v>4</v>
      </c>
      <c r="C8" s="8">
        <f aca="true" t="shared" si="1" ref="C8:N8">C7*0.05</f>
        <v>0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</row>
    <row r="9" spans="1:14" ht="10.5">
      <c r="A9" s="18"/>
      <c r="B9" s="5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>
      <c r="A10" s="37">
        <v>300</v>
      </c>
      <c r="B10" s="57" t="s">
        <v>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>
      <c r="A11" s="37">
        <v>400</v>
      </c>
      <c r="B11" s="57" t="s">
        <v>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>
      <c r="A12" s="37">
        <v>500</v>
      </c>
      <c r="B12" s="57" t="s">
        <v>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0.5">
      <c r="A13" s="37"/>
      <c r="B13" s="41" t="s">
        <v>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0.5">
      <c r="A14" s="37"/>
      <c r="B14" s="5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0.5">
      <c r="A15" s="37">
        <v>600</v>
      </c>
      <c r="B15" s="57" t="s">
        <v>10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0.5">
      <c r="A16" s="37">
        <v>700</v>
      </c>
      <c r="B16" s="57" t="s">
        <v>11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0.5">
      <c r="A17" s="37">
        <v>800</v>
      </c>
      <c r="B17" s="58" t="s">
        <v>12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0.5">
      <c r="A18" s="37"/>
      <c r="B18" s="41" t="s">
        <v>13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0.5">
      <c r="A19" s="37"/>
      <c r="B19" s="5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0.5">
      <c r="A20" s="37">
        <v>900</v>
      </c>
      <c r="B20" s="57" t="s">
        <v>14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0.5">
      <c r="A21" s="18"/>
      <c r="B21" s="60" t="s">
        <v>15</v>
      </c>
      <c r="C21" s="8">
        <f aca="true" t="shared" si="2" ref="C21:N21">C20*0.05</f>
        <v>0</v>
      </c>
      <c r="D21" s="8">
        <f t="shared" si="2"/>
        <v>0</v>
      </c>
      <c r="E21" s="8">
        <f t="shared" si="2"/>
        <v>0</v>
      </c>
      <c r="F21" s="8">
        <f t="shared" si="2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8">
        <f t="shared" si="2"/>
        <v>0</v>
      </c>
      <c r="N21" s="8">
        <f t="shared" si="2"/>
        <v>0</v>
      </c>
    </row>
    <row r="22" spans="1:14" ht="10.5">
      <c r="A22" s="37">
        <v>1000</v>
      </c>
      <c r="B22" s="57" t="s">
        <v>16</v>
      </c>
      <c r="C22" s="8"/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</row>
    <row r="23" spans="1:14" ht="10.5">
      <c r="A23" s="18"/>
      <c r="B23" s="60" t="s">
        <v>4</v>
      </c>
      <c r="C23" s="8">
        <f aca="true" t="shared" si="3" ref="C23:N23">C22*0.05</f>
        <v>0</v>
      </c>
      <c r="D23" s="8">
        <f t="shared" si="3"/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8">
        <f t="shared" si="3"/>
        <v>0</v>
      </c>
      <c r="N23" s="8">
        <f t="shared" si="3"/>
        <v>0</v>
      </c>
    </row>
    <row r="24" spans="1:14" ht="10.5">
      <c r="A24" s="18"/>
      <c r="B24" s="5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0.5">
      <c r="A25" s="37">
        <v>1100</v>
      </c>
      <c r="B25" s="57" t="s">
        <v>17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0.5">
      <c r="A26" s="37"/>
      <c r="B26" s="5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2.75">
      <c r="A27" s="18"/>
      <c r="B27" s="59" t="s">
        <v>18</v>
      </c>
      <c r="C27" s="8">
        <f>+SUM(C5:C23)-C25</f>
        <v>0</v>
      </c>
      <c r="D27" s="8">
        <f aca="true" t="shared" si="4" ref="D27:N27">+SUM(D5:D23)-D25</f>
        <v>0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 t="shared" si="4"/>
        <v>0</v>
      </c>
      <c r="K27" s="8">
        <f t="shared" si="4"/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</row>
    <row r="28" spans="1:13" ht="10.5">
      <c r="A28" s="1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0.5">
      <c r="A29" s="1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0.5">
      <c r="A30" s="1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0.5">
      <c r="A31" s="1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0.5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0.5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0.5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0.5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0.5">
      <c r="A36" s="1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0.5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0.5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0.5">
      <c r="A39" s="1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0.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0.5">
      <c r="A41" s="1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0.5">
      <c r="A42" s="1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0.5">
      <c r="A43" s="1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&amp;C&amp;"Arial,Regular"End-of-Life Royalty Relief</oddHeader>
    <oddFooter>&amp;CPage 3&amp;RJuly 15, 1998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2">
      <selection activeCell="A37" sqref="A37"/>
    </sheetView>
  </sheetViews>
  <sheetFormatPr defaultColWidth="9.140625" defaultRowHeight="12.75"/>
  <cols>
    <col min="1" max="1" width="13.57421875" style="2" customWidth="1"/>
    <col min="2" max="13" width="9.140625" style="2" customWidth="1"/>
    <col min="14" max="16384" width="8.421875" style="2" customWidth="1"/>
  </cols>
  <sheetData>
    <row r="1" spans="1:4" ht="19.5">
      <c r="A1"/>
      <c r="C1" s="43" t="s">
        <v>19</v>
      </c>
      <c r="D1" s="42"/>
    </row>
    <row r="2" spans="3:11" ht="19.5">
      <c r="C2" s="27"/>
      <c r="D2" s="28"/>
      <c r="E2" s="28"/>
      <c r="F2" s="28"/>
      <c r="G2" s="28"/>
      <c r="H2" s="28"/>
      <c r="I2" s="28"/>
      <c r="J2" s="28"/>
      <c r="K2" s="28"/>
    </row>
    <row r="3" spans="1:13" ht="12.75">
      <c r="A3" s="51" t="s">
        <v>20</v>
      </c>
      <c r="B3" s="52">
        <v>35065</v>
      </c>
      <c r="C3" s="52">
        <v>35096</v>
      </c>
      <c r="D3" s="52">
        <v>35125</v>
      </c>
      <c r="E3" s="52">
        <v>35156</v>
      </c>
      <c r="F3" s="52">
        <v>35186</v>
      </c>
      <c r="G3" s="52">
        <v>35217</v>
      </c>
      <c r="H3" s="52">
        <v>35247</v>
      </c>
      <c r="I3" s="52">
        <v>35278</v>
      </c>
      <c r="J3" s="52">
        <v>35309</v>
      </c>
      <c r="K3" s="52">
        <v>35339</v>
      </c>
      <c r="L3" s="52">
        <v>35370</v>
      </c>
      <c r="M3" s="52">
        <v>35400</v>
      </c>
    </row>
    <row r="4" spans="1:13" ht="12.7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>
      <c r="A5" s="17" t="s">
        <v>21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0.5">
      <c r="A6" s="61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0.5">
      <c r="A7" s="61" t="s">
        <v>22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0.5">
      <c r="A8" s="61" t="s">
        <v>23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0.5">
      <c r="A9" s="61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0.5">
      <c r="A10" s="61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0.5">
      <c r="A11" s="6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62" t="s">
        <v>25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0.5">
      <c r="A13" s="61" t="s">
        <v>46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0.5">
      <c r="A14" s="61" t="s">
        <v>22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0.5">
      <c r="A15" s="61" t="s">
        <v>23</v>
      </c>
      <c r="B15" s="2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0.5">
      <c r="A16" s="61" t="s">
        <v>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0.5">
      <c r="A17" s="61" t="s">
        <v>24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0.5">
      <c r="A18" s="6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2.75">
      <c r="A19" s="62" t="s">
        <v>26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0.5">
      <c r="A20" s="61" t="s">
        <v>46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0.5">
      <c r="A21" s="61" t="s">
        <v>22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0.5">
      <c r="A22" s="61" t="s">
        <v>23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61" t="s">
        <v>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0.5">
      <c r="A24" s="61" t="s">
        <v>27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0.5">
      <c r="A25" s="61" t="s">
        <v>28</v>
      </c>
      <c r="B25" s="24">
        <f aca="true" t="shared" si="0" ref="B25:M25">B23+B24</f>
        <v>0</v>
      </c>
      <c r="C25" s="24">
        <f t="shared" si="0"/>
        <v>0</v>
      </c>
      <c r="D25" s="24">
        <f t="shared" si="0"/>
        <v>0</v>
      </c>
      <c r="E25" s="24">
        <f t="shared" si="0"/>
        <v>0</v>
      </c>
      <c r="F25" s="24">
        <f t="shared" si="0"/>
        <v>0</v>
      </c>
      <c r="G25" s="24">
        <f t="shared" si="0"/>
        <v>0</v>
      </c>
      <c r="H25" s="24">
        <f t="shared" si="0"/>
        <v>0</v>
      </c>
      <c r="I25" s="24">
        <f t="shared" si="0"/>
        <v>0</v>
      </c>
      <c r="J25" s="24">
        <f t="shared" si="0"/>
        <v>0</v>
      </c>
      <c r="K25" s="24">
        <f t="shared" si="0"/>
        <v>0</v>
      </c>
      <c r="L25" s="24">
        <f t="shared" si="0"/>
        <v>0</v>
      </c>
      <c r="M25" s="24">
        <f t="shared" si="0"/>
        <v>0</v>
      </c>
    </row>
    <row r="26" spans="1:13" ht="10.5">
      <c r="A26" s="61" t="s">
        <v>24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0.5">
      <c r="A27" s="6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62" t="s">
        <v>29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0.5">
      <c r="A29" s="63" t="s">
        <v>23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0.5">
      <c r="A30" s="63" t="s">
        <v>28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0.5">
      <c r="A31" s="63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0.5">
      <c r="A32" s="6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2.75">
      <c r="A33" s="64" t="s">
        <v>30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1.25">
      <c r="A34" s="61" t="s">
        <v>23</v>
      </c>
      <c r="B34" s="5">
        <f aca="true" t="shared" si="1" ref="B34:M34">B8+B15+B22+B29</f>
        <v>0</v>
      </c>
      <c r="C34" s="5">
        <f t="shared" si="1"/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0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</row>
    <row r="35" spans="1:13" ht="10.5">
      <c r="A35" s="61" t="s">
        <v>28</v>
      </c>
      <c r="B35" s="24">
        <f>B9+B16+B25+B30</f>
        <v>0</v>
      </c>
      <c r="C35" s="24">
        <f aca="true" t="shared" si="2" ref="C35:M35">C9+C16+C25+C30</f>
        <v>0</v>
      </c>
      <c r="D35" s="24">
        <f t="shared" si="2"/>
        <v>0</v>
      </c>
      <c r="E35" s="24">
        <f t="shared" si="2"/>
        <v>0</v>
      </c>
      <c r="F35" s="24">
        <f t="shared" si="2"/>
        <v>0</v>
      </c>
      <c r="G35" s="24">
        <f t="shared" si="2"/>
        <v>0</v>
      </c>
      <c r="H35" s="24">
        <f t="shared" si="2"/>
        <v>0</v>
      </c>
      <c r="I35" s="24">
        <f t="shared" si="2"/>
        <v>0</v>
      </c>
      <c r="J35" s="24">
        <f t="shared" si="2"/>
        <v>0</v>
      </c>
      <c r="K35" s="24">
        <f t="shared" si="2"/>
        <v>0</v>
      </c>
      <c r="L35" s="24">
        <f t="shared" si="2"/>
        <v>0</v>
      </c>
      <c r="M35" s="24">
        <f t="shared" si="2"/>
        <v>0</v>
      </c>
    </row>
    <row r="36" spans="1:13" ht="10.5">
      <c r="A36" s="61" t="s">
        <v>24</v>
      </c>
      <c r="B36" s="24">
        <f>B10+B17+B26+B31</f>
        <v>0</v>
      </c>
      <c r="C36" s="24">
        <f aca="true" t="shared" si="3" ref="C36:M36">C10+C17+C26+C31</f>
        <v>0</v>
      </c>
      <c r="D36" s="24">
        <f t="shared" si="3"/>
        <v>0</v>
      </c>
      <c r="E36" s="24">
        <f t="shared" si="3"/>
        <v>0</v>
      </c>
      <c r="F36" s="24">
        <f t="shared" si="3"/>
        <v>0</v>
      </c>
      <c r="G36" s="24">
        <f t="shared" si="3"/>
        <v>0</v>
      </c>
      <c r="H36" s="24">
        <f t="shared" si="3"/>
        <v>0</v>
      </c>
      <c r="I36" s="24">
        <f t="shared" si="3"/>
        <v>0</v>
      </c>
      <c r="J36" s="24">
        <f t="shared" si="3"/>
        <v>0</v>
      </c>
      <c r="K36" s="24">
        <f t="shared" si="3"/>
        <v>0</v>
      </c>
      <c r="L36" s="24">
        <f t="shared" si="3"/>
        <v>0</v>
      </c>
      <c r="M36" s="24">
        <f t="shared" si="3"/>
        <v>0</v>
      </c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&amp;CEnd-of-Life Royalty Relief</oddHeader>
    <oddFooter>&amp;CPage 2&amp;RJuly 15, 1998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H1" sqref="H1"/>
    </sheetView>
  </sheetViews>
  <sheetFormatPr defaultColWidth="9.140625" defaultRowHeight="12.75"/>
  <cols>
    <col min="1" max="1" width="16.8515625" style="2" customWidth="1"/>
    <col min="2" max="2" width="12.7109375" style="2" customWidth="1"/>
    <col min="3" max="3" width="12.140625" style="2" customWidth="1"/>
    <col min="4" max="4" width="11.00390625" style="2" customWidth="1"/>
    <col min="5" max="6" width="16.00390625" style="2" customWidth="1"/>
    <col min="7" max="11" width="15.421875" style="2" customWidth="1"/>
    <col min="12" max="13" width="15.421875" style="0" customWidth="1"/>
    <col min="14" max="16384" width="15.421875" style="2" customWidth="1"/>
  </cols>
  <sheetData>
    <row r="1" spans="1:11" ht="19.5">
      <c r="A1" s="11"/>
      <c r="B1"/>
      <c r="C1" s="44" t="s">
        <v>31</v>
      </c>
      <c r="D1" s="31"/>
      <c r="E1" s="32"/>
      <c r="F1" s="32"/>
      <c r="G1" s="33"/>
      <c r="H1" s="6"/>
      <c r="I1" s="14"/>
      <c r="J1" s="14"/>
      <c r="K1" s="14"/>
    </row>
    <row r="2" spans="1:11" ht="19.5">
      <c r="A2" s="11"/>
      <c r="B2" s="29"/>
      <c r="C2" s="30"/>
      <c r="D2" s="31"/>
      <c r="E2" s="32"/>
      <c r="F2" s="32"/>
      <c r="G2" s="33"/>
      <c r="H2" s="6"/>
      <c r="I2" s="14"/>
      <c r="J2" s="14"/>
      <c r="K2" s="14"/>
    </row>
    <row r="3" spans="1:8" ht="12.75">
      <c r="A3" s="48"/>
      <c r="B3" s="49" t="s">
        <v>32</v>
      </c>
      <c r="C3" s="49" t="s">
        <v>33</v>
      </c>
      <c r="D3" s="49" t="s">
        <v>34</v>
      </c>
      <c r="E3" s="54" t="s">
        <v>35</v>
      </c>
      <c r="F3" s="49" t="s">
        <v>36</v>
      </c>
      <c r="G3" s="50" t="s">
        <v>37</v>
      </c>
      <c r="H3" s="12"/>
    </row>
    <row r="4" spans="1:8" ht="12.75">
      <c r="A4" s="49" t="s">
        <v>38</v>
      </c>
      <c r="B4" s="49" t="s">
        <v>39</v>
      </c>
      <c r="C4" s="49" t="s">
        <v>40</v>
      </c>
      <c r="D4" s="49" t="s">
        <v>41</v>
      </c>
      <c r="E4" s="49" t="s">
        <v>42</v>
      </c>
      <c r="F4" s="54" t="s">
        <v>43</v>
      </c>
      <c r="G4" s="50" t="s">
        <v>44</v>
      </c>
      <c r="H4" s="12"/>
    </row>
    <row r="5" spans="1:8" ht="12.75">
      <c r="A5" s="37"/>
      <c r="B5" s="37"/>
      <c r="C5" s="37"/>
      <c r="D5" s="37"/>
      <c r="E5" s="37"/>
      <c r="F5" s="37"/>
      <c r="G5" s="45"/>
      <c r="H5" s="12"/>
    </row>
    <row r="6" spans="1:10" ht="12.75">
      <c r="A6" s="46">
        <v>35065</v>
      </c>
      <c r="B6" s="10">
        <f>Revenues!B36</f>
        <v>0</v>
      </c>
      <c r="C6" s="7">
        <f>Revenues!B34</f>
        <v>0</v>
      </c>
      <c r="D6" s="8">
        <f>'Alowable Costs'!C27</f>
        <v>0</v>
      </c>
      <c r="E6" s="7">
        <f>Revenues!B35</f>
        <v>0</v>
      </c>
      <c r="F6" s="7">
        <f>C6-D6-E6</f>
        <v>0</v>
      </c>
      <c r="G6" s="65" t="str">
        <f>IF(C6=0,"ROY/NR",B6/(C6-(D6+E6)))</f>
        <v>ROY/NR</v>
      </c>
      <c r="I6" s="1"/>
      <c r="J6" s="1"/>
    </row>
    <row r="7" spans="1:10" ht="12.75">
      <c r="A7" s="46">
        <v>35096</v>
      </c>
      <c r="B7" s="10">
        <f>Revenues!C36</f>
        <v>0</v>
      </c>
      <c r="C7" s="7">
        <f>Revenues!C34</f>
        <v>0</v>
      </c>
      <c r="D7" s="8">
        <f>'Alowable Costs'!D27</f>
        <v>0</v>
      </c>
      <c r="E7" s="7">
        <f>Revenues!C35</f>
        <v>0</v>
      </c>
      <c r="F7" s="7">
        <f>C7-D7-E7</f>
        <v>0</v>
      </c>
      <c r="G7" s="65" t="str">
        <f>IF(C7=0,"ROY/NR",B7/(C7-(D7+E7)))</f>
        <v>ROY/NR</v>
      </c>
      <c r="H7" s="6"/>
      <c r="I7" s="1"/>
      <c r="J7" s="1"/>
    </row>
    <row r="8" spans="1:10" ht="12.75">
      <c r="A8" s="46">
        <v>35125</v>
      </c>
      <c r="B8" s="10">
        <f>Revenues!D36</f>
        <v>0</v>
      </c>
      <c r="C8" s="7">
        <f>Revenues!D34</f>
        <v>0</v>
      </c>
      <c r="D8" s="8">
        <f>'Alowable Costs'!E27</f>
        <v>0</v>
      </c>
      <c r="E8" s="7">
        <f>Revenues!D35</f>
        <v>0</v>
      </c>
      <c r="F8" s="7">
        <f>C8-D8-E8</f>
        <v>0</v>
      </c>
      <c r="G8" s="65" t="str">
        <f>IF(C8=0,"ROY/NR",B8/(C8-(D8+E8)))</f>
        <v>ROY/NR</v>
      </c>
      <c r="H8" s="6"/>
      <c r="I8" s="1"/>
      <c r="J8" s="1"/>
    </row>
    <row r="9" spans="1:10" ht="12.75">
      <c r="A9" s="46"/>
      <c r="B9" s="10"/>
      <c r="C9" s="7"/>
      <c r="D9" s="8"/>
      <c r="E9" s="7"/>
      <c r="F9" s="7"/>
      <c r="G9" s="65"/>
      <c r="H9" s="6"/>
      <c r="I9" s="1"/>
      <c r="J9" s="1"/>
    </row>
    <row r="10" spans="1:10" ht="12.75">
      <c r="A10" s="46">
        <v>35156</v>
      </c>
      <c r="B10" s="10">
        <f>Revenues!E36</f>
        <v>0</v>
      </c>
      <c r="C10" s="7">
        <f>Revenues!E34</f>
        <v>0</v>
      </c>
      <c r="D10" s="8">
        <f>'Alowable Costs'!F27</f>
        <v>0</v>
      </c>
      <c r="E10" s="7">
        <f>Revenues!E35</f>
        <v>0</v>
      </c>
      <c r="F10" s="7">
        <f>C10-D10-E10</f>
        <v>0</v>
      </c>
      <c r="G10" s="65" t="str">
        <f>IF(C10=0,"ROY/NR",B10/(C10-(D10+E10)))</f>
        <v>ROY/NR</v>
      </c>
      <c r="H10" s="6"/>
      <c r="I10" s="1"/>
      <c r="J10" s="1"/>
    </row>
    <row r="11" spans="1:10" ht="12.75">
      <c r="A11" s="46">
        <v>35186</v>
      </c>
      <c r="B11" s="10">
        <f>Revenues!F36</f>
        <v>0</v>
      </c>
      <c r="C11" s="7">
        <f>Revenues!F34</f>
        <v>0</v>
      </c>
      <c r="D11" s="8">
        <f>'Alowable Costs'!G27</f>
        <v>0</v>
      </c>
      <c r="E11" s="7">
        <f>Revenues!F35</f>
        <v>0</v>
      </c>
      <c r="F11" s="7">
        <f>C11-D11-E11</f>
        <v>0</v>
      </c>
      <c r="G11" s="65" t="str">
        <f>IF(C11=0,"ROY/NR",B11/(C11-(D11+E11)))</f>
        <v>ROY/NR</v>
      </c>
      <c r="H11" s="6"/>
      <c r="I11" s="1"/>
      <c r="J11" s="1"/>
    </row>
    <row r="12" spans="1:10" ht="12.75">
      <c r="A12" s="46">
        <v>35217</v>
      </c>
      <c r="B12" s="10">
        <f>Revenues!G36</f>
        <v>0</v>
      </c>
      <c r="C12" s="7">
        <f>Revenues!G34</f>
        <v>0</v>
      </c>
      <c r="D12" s="8">
        <f>'Alowable Costs'!H27</f>
        <v>0</v>
      </c>
      <c r="E12" s="7">
        <f>Revenues!G35</f>
        <v>0</v>
      </c>
      <c r="F12" s="7">
        <f>C12-D12-E12</f>
        <v>0</v>
      </c>
      <c r="G12" s="65" t="str">
        <f>IF(C12=0,"ROY/NR",B12/(C12-(D12+E12)))</f>
        <v>ROY/NR</v>
      </c>
      <c r="H12" s="6"/>
      <c r="I12" s="1"/>
      <c r="J12" s="1"/>
    </row>
    <row r="13" spans="1:10" ht="12.75">
      <c r="A13" s="46"/>
      <c r="B13" s="10"/>
      <c r="C13" s="7"/>
      <c r="D13" s="8"/>
      <c r="E13" s="7"/>
      <c r="F13" s="7"/>
      <c r="G13" s="65"/>
      <c r="H13" s="6"/>
      <c r="I13" s="1"/>
      <c r="J13" s="1"/>
    </row>
    <row r="14" spans="1:10" ht="12.75">
      <c r="A14" s="46">
        <v>35247</v>
      </c>
      <c r="B14" s="10">
        <f>Revenues!H36</f>
        <v>0</v>
      </c>
      <c r="C14" s="7">
        <f>Revenues!H34</f>
        <v>0</v>
      </c>
      <c r="D14" s="8">
        <f>'Alowable Costs'!I27</f>
        <v>0</v>
      </c>
      <c r="E14" s="7">
        <f>Revenues!H35</f>
        <v>0</v>
      </c>
      <c r="F14" s="7">
        <f>C14-D14-E14</f>
        <v>0</v>
      </c>
      <c r="G14" s="65" t="str">
        <f>IF(C14=0,"ROY/NR",B14/(C14-(D14+E14)))</f>
        <v>ROY/NR</v>
      </c>
      <c r="H14" s="6"/>
      <c r="I14" s="1"/>
      <c r="J14" s="1"/>
    </row>
    <row r="15" spans="1:10" ht="12.75">
      <c r="A15" s="46">
        <v>35278</v>
      </c>
      <c r="B15" s="10">
        <f>Revenues!I36</f>
        <v>0</v>
      </c>
      <c r="C15" s="7">
        <f>Revenues!I34</f>
        <v>0</v>
      </c>
      <c r="D15" s="8">
        <f>'Alowable Costs'!J27</f>
        <v>0</v>
      </c>
      <c r="E15" s="7">
        <f>Revenues!I35</f>
        <v>0</v>
      </c>
      <c r="F15" s="7">
        <f>C15-D15-E15</f>
        <v>0</v>
      </c>
      <c r="G15" s="65" t="str">
        <f>IF(C15=0,"ROY/NR",B15/(C15-(D15+E15)))</f>
        <v>ROY/NR</v>
      </c>
      <c r="H15" s="6"/>
      <c r="I15" s="1"/>
      <c r="J15" s="1"/>
    </row>
    <row r="16" spans="1:10" ht="12.75">
      <c r="A16" s="46">
        <v>35309</v>
      </c>
      <c r="B16" s="10">
        <f>Revenues!J36</f>
        <v>0</v>
      </c>
      <c r="C16" s="7">
        <f>Revenues!J34</f>
        <v>0</v>
      </c>
      <c r="D16" s="8">
        <f>'Alowable Costs'!K27</f>
        <v>0</v>
      </c>
      <c r="E16" s="7">
        <f>Revenues!J35</f>
        <v>0</v>
      </c>
      <c r="F16" s="7">
        <f>C16-D16-E16</f>
        <v>0</v>
      </c>
      <c r="G16" s="65" t="str">
        <f>IF(C16=0,"ROY/NR",B16/(C16-(D16+E16)))</f>
        <v>ROY/NR</v>
      </c>
      <c r="H16" s="6"/>
      <c r="I16" s="1"/>
      <c r="J16" s="1"/>
    </row>
    <row r="17" spans="1:10" ht="12.75">
      <c r="A17" s="46"/>
      <c r="B17" s="10"/>
      <c r="C17" s="7"/>
      <c r="D17" s="8"/>
      <c r="E17" s="7"/>
      <c r="F17" s="7"/>
      <c r="G17" s="65"/>
      <c r="H17" s="6"/>
      <c r="I17" s="1"/>
      <c r="J17" s="1"/>
    </row>
    <row r="18" spans="1:10" ht="12.75">
      <c r="A18" s="46">
        <v>35339</v>
      </c>
      <c r="B18" s="10">
        <f>Revenues!K36</f>
        <v>0</v>
      </c>
      <c r="C18" s="7">
        <f>Revenues!K34</f>
        <v>0</v>
      </c>
      <c r="D18" s="8">
        <f>'Alowable Costs'!L27</f>
        <v>0</v>
      </c>
      <c r="E18" s="7">
        <f>Revenues!K35</f>
        <v>0</v>
      </c>
      <c r="F18" s="7">
        <f>C18-D18-E18</f>
        <v>0</v>
      </c>
      <c r="G18" s="65" t="str">
        <f>IF(C18=0,"ROY/NR",B18/(C18-(D18+E18)))</f>
        <v>ROY/NR</v>
      </c>
      <c r="H18" s="6"/>
      <c r="I18" s="1"/>
      <c r="J18" s="1"/>
    </row>
    <row r="19" spans="1:10" ht="12.75">
      <c r="A19" s="46">
        <v>35370</v>
      </c>
      <c r="B19" s="10">
        <f>Revenues!L36</f>
        <v>0</v>
      </c>
      <c r="C19" s="7">
        <f>Revenues!L34</f>
        <v>0</v>
      </c>
      <c r="D19" s="8">
        <f>'Alowable Costs'!M27</f>
        <v>0</v>
      </c>
      <c r="E19" s="7">
        <f>Revenues!L35</f>
        <v>0</v>
      </c>
      <c r="F19" s="7">
        <f>C19-D19-E19</f>
        <v>0</v>
      </c>
      <c r="G19" s="65" t="str">
        <f>IF(C19=0,"ROY/NR",B19/(C19-(D19+E19)))</f>
        <v>ROY/NR</v>
      </c>
      <c r="H19" s="6"/>
      <c r="I19" s="1"/>
      <c r="J19" s="1"/>
    </row>
    <row r="20" spans="1:10" ht="13.5" thickBot="1">
      <c r="A20" s="46">
        <v>35400</v>
      </c>
      <c r="B20" s="38">
        <f>Revenues!M36</f>
        <v>0</v>
      </c>
      <c r="C20" s="34">
        <f>Revenues!M34</f>
        <v>0</v>
      </c>
      <c r="D20" s="35">
        <f>'Alowable Costs'!N27</f>
        <v>0</v>
      </c>
      <c r="E20" s="34">
        <f>Revenues!M35</f>
        <v>0</v>
      </c>
      <c r="F20" s="34">
        <f>C20-D20-E20</f>
        <v>0</v>
      </c>
      <c r="G20" s="66" t="str">
        <f>IF(C20=0,"ROY/NR",B20/(C20-(D20+E20)))</f>
        <v>ROY/NR</v>
      </c>
      <c r="H20" s="13"/>
      <c r="I20" s="1"/>
      <c r="J20" s="1"/>
    </row>
    <row r="21" spans="1:10" ht="13.5" thickBot="1">
      <c r="A21" s="18"/>
      <c r="B21" s="13"/>
      <c r="C21" s="19"/>
      <c r="D21" s="15"/>
      <c r="E21" s="19"/>
      <c r="F21" s="19"/>
      <c r="G21" s="9"/>
      <c r="H21" s="6"/>
      <c r="I21" s="1"/>
      <c r="J21" s="1"/>
    </row>
    <row r="22" spans="1:10" ht="13.5" thickBot="1">
      <c r="A22" s="39" t="s">
        <v>45</v>
      </c>
      <c r="B22" s="15">
        <f>SUM(B6:B20)</f>
        <v>0</v>
      </c>
      <c r="C22" s="19">
        <f>SUM(C6:C20)</f>
        <v>0</v>
      </c>
      <c r="D22" s="15">
        <f>SUM(D6:D20)</f>
        <v>0</v>
      </c>
      <c r="E22" s="47">
        <f>SUM(E6:E20)</f>
        <v>0</v>
      </c>
      <c r="F22" s="47">
        <f>SUM(F6:F20)</f>
        <v>0</v>
      </c>
      <c r="G22" s="67" t="str">
        <f>IF(C22=0,"ROY/NR",B22/(C22-(D22+E22)))</f>
        <v>ROY/NR</v>
      </c>
      <c r="H22" s="6"/>
      <c r="I22" s="1"/>
      <c r="J22" s="1"/>
    </row>
    <row r="23" spans="1:10" ht="12.75">
      <c r="A23" s="18"/>
      <c r="B23" s="13"/>
      <c r="C23" s="19"/>
      <c r="D23" s="15"/>
      <c r="E23" s="19"/>
      <c r="F23" s="19"/>
      <c r="G23" s="9"/>
      <c r="H23" s="6"/>
      <c r="I23" s="1"/>
      <c r="J23" s="1"/>
    </row>
    <row r="24" spans="1:10" ht="12.75">
      <c r="A24" s="18"/>
      <c r="B24" s="13"/>
      <c r="C24" s="19"/>
      <c r="D24" s="15"/>
      <c r="E24" s="19"/>
      <c r="F24" s="19"/>
      <c r="G24" s="9"/>
      <c r="H24" s="6"/>
      <c r="I24" s="1"/>
      <c r="J24" s="1"/>
    </row>
    <row r="25" spans="1:10" ht="12.75">
      <c r="A25" s="18"/>
      <c r="B25" s="13"/>
      <c r="C25" s="19"/>
      <c r="D25" s="15"/>
      <c r="E25" s="19"/>
      <c r="F25" s="19"/>
      <c r="G25" s="9"/>
      <c r="H25" s="6"/>
      <c r="I25" s="1"/>
      <c r="J25" s="1"/>
    </row>
    <row r="26" spans="1:10" ht="12.75">
      <c r="A26" s="18"/>
      <c r="B26" s="13"/>
      <c r="C26" s="19"/>
      <c r="D26" s="15"/>
      <c r="E26" s="19"/>
      <c r="F26" s="19"/>
      <c r="G26" s="9"/>
      <c r="H26" s="6"/>
      <c r="I26" s="1"/>
      <c r="J26" s="1"/>
    </row>
    <row r="27" spans="1:10" ht="12.75">
      <c r="A27" s="18"/>
      <c r="B27" s="13"/>
      <c r="C27" s="19"/>
      <c r="D27" s="15"/>
      <c r="E27" s="19"/>
      <c r="F27" s="19"/>
      <c r="G27" s="9"/>
      <c r="H27" s="6"/>
      <c r="I27" s="1"/>
      <c r="J27" s="1"/>
    </row>
    <row r="28" spans="1:10" ht="12.75">
      <c r="A28" s="18"/>
      <c r="B28" s="13"/>
      <c r="C28" s="19"/>
      <c r="D28" s="15"/>
      <c r="E28" s="19"/>
      <c r="F28" s="19"/>
      <c r="G28" s="9"/>
      <c r="H28" s="6"/>
      <c r="I28" s="1"/>
      <c r="J28" s="1"/>
    </row>
    <row r="29" spans="1:10" ht="12.75">
      <c r="A29" s="18"/>
      <c r="B29" s="13"/>
      <c r="C29" s="19"/>
      <c r="D29" s="15"/>
      <c r="E29" s="19"/>
      <c r="F29" s="19"/>
      <c r="G29" s="9"/>
      <c r="H29" s="6"/>
      <c r="I29" s="1"/>
      <c r="J29" s="1"/>
    </row>
    <row r="30" spans="1:10" ht="12.75">
      <c r="A30" s="18"/>
      <c r="B30" s="13"/>
      <c r="C30" s="19"/>
      <c r="D30" s="15"/>
      <c r="E30" s="19"/>
      <c r="F30" s="19"/>
      <c r="G30" s="9"/>
      <c r="H30" s="6"/>
      <c r="I30" s="1"/>
      <c r="J30" s="1"/>
    </row>
    <row r="31" spans="1:10" ht="12.75">
      <c r="A31" s="18"/>
      <c r="B31" s="13"/>
      <c r="C31" s="19"/>
      <c r="D31" s="15"/>
      <c r="E31" s="19"/>
      <c r="F31" s="19"/>
      <c r="G31" s="9"/>
      <c r="H31" s="6"/>
      <c r="I31" s="1"/>
      <c r="J31" s="1"/>
    </row>
    <row r="32" spans="1:10" ht="12.75">
      <c r="A32" s="18"/>
      <c r="B32" s="13"/>
      <c r="C32" s="19"/>
      <c r="D32" s="15"/>
      <c r="E32" s="19"/>
      <c r="F32" s="19"/>
      <c r="G32" s="9"/>
      <c r="H32" s="13"/>
      <c r="I32" s="1"/>
      <c r="J32" s="1"/>
    </row>
    <row r="33" spans="1:10" ht="12.75">
      <c r="A33" s="18"/>
      <c r="B33" s="13"/>
      <c r="C33" s="19"/>
      <c r="D33" s="15"/>
      <c r="E33" s="19"/>
      <c r="F33" s="19"/>
      <c r="G33" s="9"/>
      <c r="H33" s="6"/>
      <c r="I33" s="1"/>
      <c r="J33" s="1"/>
    </row>
    <row r="34" spans="1:10" ht="12.75">
      <c r="A34" s="18"/>
      <c r="B34" s="13"/>
      <c r="C34" s="19"/>
      <c r="D34" s="15"/>
      <c r="E34" s="19"/>
      <c r="F34" s="19"/>
      <c r="G34" s="9"/>
      <c r="H34" s="6"/>
      <c r="I34" s="1"/>
      <c r="J34" s="1"/>
    </row>
    <row r="35" spans="1:10" ht="12.75">
      <c r="A35" s="18"/>
      <c r="B35" s="13"/>
      <c r="C35" s="19"/>
      <c r="D35" s="15"/>
      <c r="E35" s="19"/>
      <c r="F35" s="19"/>
      <c r="G35" s="9"/>
      <c r="H35" s="6"/>
      <c r="I35" s="1"/>
      <c r="J35" s="1"/>
    </row>
    <row r="36" spans="1:10" ht="12.75">
      <c r="A36" s="18"/>
      <c r="B36" s="13"/>
      <c r="C36" s="19"/>
      <c r="D36" s="15"/>
      <c r="E36" s="19"/>
      <c r="F36" s="19"/>
      <c r="G36" s="9"/>
      <c r="H36" s="6"/>
      <c r="I36" s="1"/>
      <c r="J36" s="1"/>
    </row>
    <row r="37" spans="1:10" ht="12.75">
      <c r="A37" s="18"/>
      <c r="B37" s="13"/>
      <c r="C37" s="19"/>
      <c r="D37" s="15"/>
      <c r="E37" s="19"/>
      <c r="F37" s="19"/>
      <c r="G37" s="9"/>
      <c r="H37" s="6"/>
      <c r="I37" s="1"/>
      <c r="J37" s="1"/>
    </row>
    <row r="38" spans="1:10" ht="12.75">
      <c r="A38" s="18"/>
      <c r="B38" s="13"/>
      <c r="C38" s="19"/>
      <c r="D38" s="15"/>
      <c r="E38" s="19"/>
      <c r="F38" s="19"/>
      <c r="G38" s="9"/>
      <c r="H38" s="6"/>
      <c r="I38" s="1"/>
      <c r="J38" s="1"/>
    </row>
    <row r="39" spans="1:10" ht="12.75">
      <c r="A39" s="18"/>
      <c r="B39" s="13"/>
      <c r="C39" s="19"/>
      <c r="D39" s="15"/>
      <c r="E39" s="19"/>
      <c r="F39" s="19"/>
      <c r="G39" s="9"/>
      <c r="H39" s="6"/>
      <c r="I39" s="1"/>
      <c r="J39" s="1"/>
    </row>
    <row r="40" spans="1:10" ht="12.75">
      <c r="A40" s="18"/>
      <c r="B40" s="13"/>
      <c r="C40" s="19"/>
      <c r="D40" s="15"/>
      <c r="E40" s="19"/>
      <c r="F40" s="19"/>
      <c r="G40" s="9"/>
      <c r="H40" s="6"/>
      <c r="I40" s="1"/>
      <c r="J40" s="1"/>
    </row>
    <row r="41" spans="1:10" ht="12.75">
      <c r="A41" s="18"/>
      <c r="B41" s="13"/>
      <c r="C41" s="19"/>
      <c r="D41" s="15"/>
      <c r="E41" s="19"/>
      <c r="F41" s="19"/>
      <c r="G41" s="9"/>
      <c r="H41" s="6"/>
      <c r="I41" s="1"/>
      <c r="J41" s="1"/>
    </row>
    <row r="42" spans="1:10" ht="12.75">
      <c r="A42" s="18"/>
      <c r="B42" s="13"/>
      <c r="C42" s="19"/>
      <c r="D42" s="15"/>
      <c r="E42" s="19"/>
      <c r="F42" s="19"/>
      <c r="G42" s="9"/>
      <c r="H42" s="6"/>
      <c r="I42" s="1"/>
      <c r="J42" s="1"/>
    </row>
    <row r="43" spans="1:10" ht="12.75">
      <c r="A43" s="18"/>
      <c r="B43" s="13"/>
      <c r="C43" s="19"/>
      <c r="D43" s="15"/>
      <c r="E43" s="19"/>
      <c r="F43" s="19"/>
      <c r="G43" s="9"/>
      <c r="H43" s="6"/>
      <c r="I43" s="1"/>
      <c r="J43" s="1"/>
    </row>
    <row r="44" spans="1:10" ht="12.75">
      <c r="A44" s="18"/>
      <c r="B44" s="13"/>
      <c r="C44" s="19"/>
      <c r="D44" s="15"/>
      <c r="E44" s="19"/>
      <c r="F44" s="19"/>
      <c r="G44" s="9"/>
      <c r="H44" s="13"/>
      <c r="I44" s="1"/>
      <c r="J44" s="1"/>
    </row>
    <row r="45" spans="8:10" ht="12.75">
      <c r="H45" s="6"/>
      <c r="I45" s="1"/>
      <c r="J45" s="1"/>
    </row>
    <row r="46" spans="7:10" ht="12.75">
      <c r="G46"/>
      <c r="H46" s="6"/>
      <c r="I46" s="1"/>
      <c r="J46" s="1"/>
    </row>
    <row r="47" spans="8:10" ht="12.75">
      <c r="H47" s="6"/>
      <c r="I47" s="1"/>
      <c r="J47" s="1"/>
    </row>
    <row r="48" spans="8:10" ht="12.75">
      <c r="H48" s="6"/>
      <c r="I48" s="1"/>
      <c r="J48" s="1"/>
    </row>
    <row r="49" spans="8:10" ht="12.75">
      <c r="H49" s="6"/>
      <c r="I49" s="1"/>
      <c r="J49" s="1"/>
    </row>
    <row r="50" spans="8:10" ht="12.75">
      <c r="H50" s="6"/>
      <c r="I50" s="1"/>
      <c r="J50" s="1"/>
    </row>
    <row r="51" spans="8:10" ht="12.75">
      <c r="H51" s="6"/>
      <c r="I51" s="1"/>
      <c r="J51" s="1"/>
    </row>
    <row r="52" spans="8:10" ht="12.75">
      <c r="H52" s="6"/>
      <c r="I52" s="1"/>
      <c r="J52" s="1"/>
    </row>
    <row r="53" spans="8:10" ht="12.75">
      <c r="H53" s="6"/>
      <c r="I53" s="1"/>
      <c r="J53" s="1"/>
    </row>
    <row r="54" spans="8:10" ht="12.75">
      <c r="H54" s="6"/>
      <c r="I54" s="1"/>
      <c r="J54" s="1"/>
    </row>
    <row r="55" spans="8:10" ht="12.75">
      <c r="H55" s="6"/>
      <c r="I55" s="1"/>
      <c r="J55" s="1"/>
    </row>
    <row r="56" spans="8:10" ht="12.75">
      <c r="H56" s="13"/>
      <c r="I56" s="1"/>
      <c r="J56" s="1"/>
    </row>
  </sheetData>
  <printOptions/>
  <pageMargins left="0.75" right="0.75" top="1" bottom="1" header="0.5" footer="0.5"/>
  <pageSetup horizontalDpi="600" verticalDpi="600" orientation="landscape" scale="110" r:id="rId1"/>
  <headerFooter alignWithMargins="0">
    <oddHeader xml:space="preserve">&amp;C&amp;"Arial,Regular"End-of-Life Royalty Relief </oddHeader>
    <oddFooter>&amp;CPage &amp;P&amp;RJuly 15, 1998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selection activeCell="C18" sqref="C18"/>
    </sheetView>
  </sheetViews>
  <sheetFormatPr defaultColWidth="9.140625" defaultRowHeight="12.75"/>
  <cols>
    <col min="1" max="1" width="8.421875" style="6" customWidth="1"/>
    <col min="2" max="2" width="11.28125" style="6" customWidth="1"/>
    <col min="3" max="3" width="8.421875" style="6" customWidth="1"/>
    <col min="4" max="4" width="11.28125" style="6" customWidth="1"/>
    <col min="5" max="5" width="8.421875" style="6" customWidth="1"/>
    <col min="6" max="6" width="10.7109375" style="6" customWidth="1"/>
    <col min="7" max="7" width="10.421875" style="6" customWidth="1"/>
    <col min="8" max="8" width="8.421875" style="6" customWidth="1"/>
    <col min="9" max="9" width="9.57421875" style="6" customWidth="1"/>
    <col min="10" max="10" width="8.421875" style="6" customWidth="1"/>
    <col min="11" max="11" width="10.00390625" style="6" customWidth="1"/>
    <col min="12" max="12" width="8.421875" style="6" customWidth="1"/>
    <col min="13" max="15" width="8.421875" style="2" customWidth="1"/>
    <col min="16" max="16" width="8.421875" style="6" customWidth="1"/>
    <col min="17" max="17" width="11.421875" style="6" customWidth="1"/>
    <col min="18" max="16384" width="8.421875" style="2" customWidth="1"/>
  </cols>
  <sheetData>
    <row r="1" ht="10.5">
      <c r="A1" s="2"/>
    </row>
    <row r="2" spans="1:2" ht="10.5">
      <c r="A2" s="2"/>
      <c r="B2" s="2"/>
    </row>
    <row r="3" spans="1:16" ht="19.5">
      <c r="A3"/>
      <c r="B3" s="20"/>
      <c r="C3" s="20"/>
      <c r="D3" s="20"/>
      <c r="E3" s="20"/>
      <c r="F3"/>
      <c r="G3" s="20"/>
      <c r="H3" s="22"/>
      <c r="I3" s="20"/>
      <c r="J3" s="20"/>
      <c r="K3" s="20"/>
      <c r="L3" s="20"/>
      <c r="M3" s="20"/>
      <c r="N3" s="20"/>
      <c r="O3" s="20"/>
      <c r="P3" s="20"/>
    </row>
    <row r="4" spans="1:18" ht="12.75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2"/>
      <c r="O4" s="20"/>
      <c r="P4" s="3"/>
      <c r="R4"/>
    </row>
    <row r="5" spans="1:17" ht="1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P5" s="2"/>
      <c r="Q5" s="23"/>
    </row>
    <row r="6" spans="1:17" ht="10.5">
      <c r="A6" s="1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0.5">
      <c r="A7" s="18"/>
      <c r="B7" s="21"/>
      <c r="C7" s="1"/>
      <c r="D7" s="21"/>
      <c r="E7" s="1"/>
      <c r="F7" s="21"/>
      <c r="G7" s="21"/>
      <c r="H7" s="21"/>
      <c r="I7" s="21"/>
      <c r="J7" s="21"/>
      <c r="K7" s="21"/>
      <c r="L7" s="21"/>
      <c r="M7" s="1"/>
      <c r="N7" s="1"/>
      <c r="O7" s="1"/>
      <c r="P7" s="21"/>
      <c r="Q7" s="1"/>
    </row>
    <row r="8" spans="1:17" ht="10.5">
      <c r="A8" s="18"/>
      <c r="B8" s="21"/>
      <c r="C8" s="1"/>
      <c r="D8" s="21"/>
      <c r="E8" s="1"/>
      <c r="F8" s="21"/>
      <c r="G8" s="21"/>
      <c r="H8" s="21"/>
      <c r="I8" s="21"/>
      <c r="J8" s="21"/>
      <c r="K8" s="21"/>
      <c r="L8" s="21"/>
      <c r="M8" s="1"/>
      <c r="N8" s="1"/>
      <c r="O8" s="1"/>
      <c r="P8" s="21"/>
      <c r="Q8" s="1"/>
    </row>
    <row r="9" spans="1:17" ht="10.5">
      <c r="A9" s="18"/>
      <c r="B9" s="21"/>
      <c r="C9" s="1"/>
      <c r="D9" s="21"/>
      <c r="E9" s="1"/>
      <c r="F9" s="21"/>
      <c r="G9" s="21"/>
      <c r="H9" s="21"/>
      <c r="I9" s="21"/>
      <c r="J9" s="21"/>
      <c r="K9" s="21"/>
      <c r="L9" s="21"/>
      <c r="M9" s="1"/>
      <c r="N9" s="1"/>
      <c r="O9" s="1"/>
      <c r="P9" s="21"/>
      <c r="Q9" s="1"/>
    </row>
    <row r="10" spans="1:17" ht="10.5">
      <c r="A10" s="18"/>
      <c r="B10" s="21"/>
      <c r="C10" s="1"/>
      <c r="D10" s="21"/>
      <c r="E10" s="1"/>
      <c r="F10" s="21"/>
      <c r="G10" s="21"/>
      <c r="H10" s="21"/>
      <c r="I10" s="21"/>
      <c r="J10" s="21"/>
      <c r="K10" s="21"/>
      <c r="L10" s="21"/>
      <c r="M10" s="1"/>
      <c r="N10" s="1"/>
      <c r="O10" s="1"/>
      <c r="P10" s="21"/>
      <c r="Q10" s="1"/>
    </row>
    <row r="11" spans="1:17" ht="10.5">
      <c r="A11" s="18"/>
      <c r="B11" s="21"/>
      <c r="C11" s="1"/>
      <c r="D11" s="21"/>
      <c r="E11" s="1"/>
      <c r="F11" s="21"/>
      <c r="G11" s="21"/>
      <c r="H11" s="21"/>
      <c r="I11" s="21"/>
      <c r="J11" s="21"/>
      <c r="K11" s="21"/>
      <c r="L11" s="21"/>
      <c r="M11" s="1"/>
      <c r="N11" s="1"/>
      <c r="O11" s="1"/>
      <c r="P11" s="21"/>
      <c r="Q11" s="1"/>
    </row>
    <row r="12" spans="1:17" ht="10.5">
      <c r="A12" s="18"/>
      <c r="B12" s="21"/>
      <c r="C12" s="1"/>
      <c r="D12" s="21"/>
      <c r="E12" s="1"/>
      <c r="F12" s="21"/>
      <c r="G12" s="21"/>
      <c r="H12" s="21"/>
      <c r="I12" s="21"/>
      <c r="J12" s="21"/>
      <c r="K12" s="21"/>
      <c r="L12" s="21"/>
      <c r="M12" s="1"/>
      <c r="N12" s="1"/>
      <c r="O12" s="1"/>
      <c r="P12" s="21"/>
      <c r="Q12" s="1"/>
    </row>
    <row r="13" spans="1:17" ht="10.5">
      <c r="A13" s="1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0.5">
      <c r="A14" s="1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0.5">
      <c r="A15" s="1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0.5">
      <c r="A16" s="1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0.5">
      <c r="A17" s="1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0.5">
      <c r="A18" s="1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0.5">
      <c r="A19" s="1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0.5">
      <c r="A20" s="1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0.5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0.5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0.5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0.5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.5">
      <c r="A25" s="1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0.5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5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0.5">
      <c r="A28" s="1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0.5">
      <c r="A29" s="1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0.5">
      <c r="A30" s="1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0.5">
      <c r="A31" s="1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0.5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0.5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0.5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0.5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0.5">
      <c r="A36" s="1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0.5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0.5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0.5">
      <c r="A39" s="1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0.5">
      <c r="A40" s="1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0.5">
      <c r="A41" s="1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0.5">
      <c r="A42" s="1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0.5">
      <c r="A43" s="1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0.5">
      <c r="A44" s="1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0.5">
      <c r="A45" s="1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0.5">
      <c r="A46" s="1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0.5">
      <c r="A47" s="1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0.5">
      <c r="A48" s="1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0.5">
      <c r="A49" s="1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0.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0.5">
      <c r="A51" s="1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0.5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0.5">
      <c r="A53" s="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</cp:lastModifiedBy>
  <cp:lastPrinted>1998-07-27T14:16:19Z</cp:lastPrinted>
  <dcterms:created xsi:type="dcterms:W3CDTF">1998-04-10T14:08:28Z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